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.งานปีงบประมาณ 2566\11.ประมาณการงบบุคลากร ปี 2566\"/>
    </mc:Choice>
  </mc:AlternateContent>
  <xr:revisionPtr revIDLastSave="0" documentId="13_ncr:1_{73B3B384-48B2-42D2-98DE-5AFE19322E1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ส่วนภูมภาค" sheetId="1" r:id="rId1"/>
    <sheet name="ส่วนกลาง" sheetId="2" r:id="rId2"/>
    <sheet name="Sheet3" sheetId="6" r:id="rId3"/>
    <sheet name="Sheet1" sheetId="5" r:id="rId4"/>
    <sheet name="Sheet2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6" l="1"/>
  <c r="C11" i="6"/>
  <c r="B15" i="6"/>
  <c r="B11" i="6"/>
  <c r="B8" i="6"/>
  <c r="G17" i="6"/>
  <c r="G16" i="6"/>
  <c r="G13" i="6"/>
  <c r="G14" i="6"/>
  <c r="G12" i="6"/>
  <c r="F17" i="6"/>
  <c r="F16" i="6"/>
  <c r="D15" i="6"/>
  <c r="E15" i="6"/>
  <c r="C15" i="6"/>
  <c r="F13" i="6"/>
  <c r="F14" i="6"/>
  <c r="F12" i="6"/>
  <c r="D10" i="6"/>
  <c r="E11" i="6"/>
  <c r="C10" i="6"/>
  <c r="F9" i="6"/>
  <c r="D8" i="6"/>
  <c r="E8" i="6"/>
  <c r="C8" i="6"/>
  <c r="H7" i="4"/>
  <c r="H8" i="4"/>
  <c r="H9" i="4"/>
  <c r="H10" i="4"/>
  <c r="H11" i="4"/>
  <c r="H12" i="4"/>
  <c r="H13" i="4"/>
  <c r="H14" i="4"/>
  <c r="H15" i="4"/>
  <c r="H16" i="4"/>
  <c r="H6" i="4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E6" i="4"/>
  <c r="F6" i="4"/>
  <c r="D6" i="4"/>
  <c r="C36" i="4"/>
  <c r="C32" i="4"/>
  <c r="C29" i="4"/>
  <c r="C25" i="4"/>
  <c r="C21" i="4"/>
  <c r="C18" i="4"/>
  <c r="C14" i="4"/>
  <c r="C10" i="4"/>
  <c r="C9" i="4"/>
  <c r="C7" i="4"/>
  <c r="C6" i="4"/>
  <c r="F6" i="2"/>
  <c r="E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6" i="2"/>
  <c r="F313" i="2"/>
  <c r="F312" i="2"/>
  <c r="F311" i="2"/>
  <c r="E311" i="2"/>
  <c r="E306" i="2" s="1"/>
  <c r="D311" i="2"/>
  <c r="C311" i="2"/>
  <c r="F310" i="2"/>
  <c r="F309" i="2"/>
  <c r="F308" i="2"/>
  <c r="F307" i="2"/>
  <c r="F306" i="2" s="1"/>
  <c r="E307" i="2"/>
  <c r="D307" i="2"/>
  <c r="C307" i="2"/>
  <c r="C306" i="2" s="1"/>
  <c r="D306" i="2"/>
  <c r="F305" i="2"/>
  <c r="F304" i="2" s="1"/>
  <c r="E304" i="2"/>
  <c r="D304" i="2"/>
  <c r="C304" i="2"/>
  <c r="C303" i="2" s="1"/>
  <c r="F302" i="2"/>
  <c r="F300" i="2" s="1"/>
  <c r="F301" i="2"/>
  <c r="E300" i="2"/>
  <c r="D300" i="2"/>
  <c r="C300" i="2"/>
  <c r="F299" i="2"/>
  <c r="F298" i="2"/>
  <c r="F296" i="2" s="1"/>
  <c r="F297" i="2"/>
  <c r="E296" i="2"/>
  <c r="D296" i="2"/>
  <c r="D295" i="2" s="1"/>
  <c r="C296" i="2"/>
  <c r="C295" i="2" s="1"/>
  <c r="F294" i="2"/>
  <c r="F293" i="2" s="1"/>
  <c r="E293" i="2"/>
  <c r="D293" i="2"/>
  <c r="C293" i="2"/>
  <c r="C292" i="2" s="1"/>
  <c r="F291" i="2"/>
  <c r="F289" i="2" s="1"/>
  <c r="F290" i="2"/>
  <c r="E289" i="2"/>
  <c r="D289" i="2"/>
  <c r="C289" i="2"/>
  <c r="F288" i="2"/>
  <c r="F285" i="2" s="1"/>
  <c r="F287" i="2"/>
  <c r="F286" i="2"/>
  <c r="E285" i="2"/>
  <c r="D285" i="2"/>
  <c r="D284" i="2" s="1"/>
  <c r="C285" i="2"/>
  <c r="C284" i="2" s="1"/>
  <c r="F283" i="2"/>
  <c r="F282" i="2" s="1"/>
  <c r="E282" i="2"/>
  <c r="D282" i="2"/>
  <c r="C282" i="2"/>
  <c r="C281" i="2" s="1"/>
  <c r="F280" i="2"/>
  <c r="F279" i="2"/>
  <c r="E278" i="2"/>
  <c r="D278" i="2"/>
  <c r="C278" i="2"/>
  <c r="F277" i="2"/>
  <c r="F276" i="2"/>
  <c r="F275" i="2"/>
  <c r="E274" i="2"/>
  <c r="D274" i="2"/>
  <c r="D273" i="2" s="1"/>
  <c r="C274" i="2"/>
  <c r="C273" i="2" s="1"/>
  <c r="F272" i="2"/>
  <c r="F271" i="2" s="1"/>
  <c r="E271" i="2"/>
  <c r="D271" i="2"/>
  <c r="C271" i="2"/>
  <c r="C270" i="2" s="1"/>
  <c r="F269" i="2"/>
  <c r="F267" i="2" s="1"/>
  <c r="F268" i="2"/>
  <c r="E267" i="2"/>
  <c r="D267" i="2"/>
  <c r="C267" i="2"/>
  <c r="F266" i="2"/>
  <c r="F265" i="2"/>
  <c r="F264" i="2"/>
  <c r="E263" i="2"/>
  <c r="D263" i="2"/>
  <c r="D262" i="2" s="1"/>
  <c r="C263" i="2"/>
  <c r="C262" i="2" s="1"/>
  <c r="F261" i="2"/>
  <c r="F260" i="2"/>
  <c r="E260" i="2"/>
  <c r="D260" i="2"/>
  <c r="C260" i="2"/>
  <c r="C259" i="2" s="1"/>
  <c r="F258" i="2"/>
  <c r="F257" i="2"/>
  <c r="E256" i="2"/>
  <c r="D256" i="2"/>
  <c r="D251" i="2" s="1"/>
  <c r="D248" i="2" s="1"/>
  <c r="C256" i="2"/>
  <c r="F255" i="2"/>
  <c r="F254" i="2"/>
  <c r="F253" i="2"/>
  <c r="F252" i="2"/>
  <c r="E252" i="2"/>
  <c r="D252" i="2"/>
  <c r="C252" i="2"/>
  <c r="C251" i="2" s="1"/>
  <c r="F250" i="2"/>
  <c r="F249" i="2"/>
  <c r="E249" i="2"/>
  <c r="D249" i="2"/>
  <c r="C249" i="2"/>
  <c r="C248" i="2" s="1"/>
  <c r="F247" i="2"/>
  <c r="F246" i="2"/>
  <c r="F245" i="2" s="1"/>
  <c r="E245" i="2"/>
  <c r="D245" i="2"/>
  <c r="C245" i="2"/>
  <c r="F244" i="2"/>
  <c r="F243" i="2"/>
  <c r="F242" i="2"/>
  <c r="F241" i="2" s="1"/>
  <c r="F240" i="2" s="1"/>
  <c r="E241" i="2"/>
  <c r="E240" i="2" s="1"/>
  <c r="D241" i="2"/>
  <c r="D240" i="2" s="1"/>
  <c r="C241" i="2"/>
  <c r="C240" i="2" s="1"/>
  <c r="C237" i="2" s="1"/>
  <c r="F239" i="2"/>
  <c r="F238" i="2" s="1"/>
  <c r="E238" i="2"/>
  <c r="D238" i="2"/>
  <c r="C238" i="2"/>
  <c r="F236" i="2"/>
  <c r="F235" i="2"/>
  <c r="E234" i="2"/>
  <c r="D234" i="2"/>
  <c r="C234" i="2"/>
  <c r="F233" i="2"/>
  <c r="F232" i="2"/>
  <c r="F231" i="2"/>
  <c r="F230" i="2" s="1"/>
  <c r="E230" i="2"/>
  <c r="E229" i="2" s="1"/>
  <c r="E226" i="2" s="1"/>
  <c r="D230" i="2"/>
  <c r="D229" i="2" s="1"/>
  <c r="D226" i="2" s="1"/>
  <c r="C230" i="2"/>
  <c r="C229" i="2" s="1"/>
  <c r="C226" i="2" s="1"/>
  <c r="F228" i="2"/>
  <c r="F227" i="2" s="1"/>
  <c r="E227" i="2"/>
  <c r="D227" i="2"/>
  <c r="C227" i="2"/>
  <c r="F225" i="2"/>
  <c r="F224" i="2"/>
  <c r="F223" i="2" s="1"/>
  <c r="E223" i="2"/>
  <c r="D223" i="2"/>
  <c r="C223" i="2"/>
  <c r="F222" i="2"/>
  <c r="F221" i="2"/>
  <c r="F220" i="2"/>
  <c r="E219" i="2"/>
  <c r="D219" i="2"/>
  <c r="D218" i="2" s="1"/>
  <c r="C219" i="2"/>
  <c r="C218" i="2" s="1"/>
  <c r="C215" i="2" s="1"/>
  <c r="E218" i="2"/>
  <c r="F217" i="2"/>
  <c r="F216" i="2" s="1"/>
  <c r="E216" i="2"/>
  <c r="D216" i="2"/>
  <c r="C216" i="2"/>
  <c r="F214" i="2"/>
  <c r="F213" i="2"/>
  <c r="F212" i="2" s="1"/>
  <c r="E212" i="2"/>
  <c r="E207" i="2" s="1"/>
  <c r="D212" i="2"/>
  <c r="C212" i="2"/>
  <c r="F211" i="2"/>
  <c r="F210" i="2"/>
  <c r="F209" i="2"/>
  <c r="F208" i="2"/>
  <c r="E208" i="2"/>
  <c r="D208" i="2"/>
  <c r="C208" i="2"/>
  <c r="C207" i="2" s="1"/>
  <c r="D207" i="2"/>
  <c r="F206" i="2"/>
  <c r="F205" i="2"/>
  <c r="E205" i="2"/>
  <c r="D205" i="2"/>
  <c r="C205" i="2"/>
  <c r="C204" i="2" s="1"/>
  <c r="F203" i="2"/>
  <c r="F202" i="2"/>
  <c r="F201" i="2"/>
  <c r="E201" i="2"/>
  <c r="D201" i="2"/>
  <c r="C201" i="2"/>
  <c r="F200" i="2"/>
  <c r="F199" i="2"/>
  <c r="F198" i="2"/>
  <c r="F197" i="2"/>
  <c r="F196" i="2" s="1"/>
  <c r="E197" i="2"/>
  <c r="D197" i="2"/>
  <c r="D196" i="2" s="1"/>
  <c r="D193" i="2" s="1"/>
  <c r="C197" i="2"/>
  <c r="C196" i="2" s="1"/>
  <c r="F195" i="2"/>
  <c r="F194" i="2" s="1"/>
  <c r="E194" i="2"/>
  <c r="D194" i="2"/>
  <c r="C194" i="2"/>
  <c r="F192" i="2"/>
  <c r="F191" i="2"/>
  <c r="F190" i="2" s="1"/>
  <c r="E190" i="2"/>
  <c r="D190" i="2"/>
  <c r="C190" i="2"/>
  <c r="C185" i="2" s="1"/>
  <c r="C182" i="2" s="1"/>
  <c r="F189" i="2"/>
  <c r="F188" i="2"/>
  <c r="F186" i="2" s="1"/>
  <c r="F187" i="2"/>
  <c r="E186" i="2"/>
  <c r="E185" i="2" s="1"/>
  <c r="E182" i="2" s="1"/>
  <c r="D186" i="2"/>
  <c r="D185" i="2" s="1"/>
  <c r="C186" i="2"/>
  <c r="F184" i="2"/>
  <c r="F183" i="2" s="1"/>
  <c r="E183" i="2"/>
  <c r="D183" i="2"/>
  <c r="C183" i="2"/>
  <c r="F181" i="2"/>
  <c r="F180" i="2"/>
  <c r="F179" i="2"/>
  <c r="E179" i="2"/>
  <c r="D179" i="2"/>
  <c r="C179" i="2"/>
  <c r="F178" i="2"/>
  <c r="F177" i="2"/>
  <c r="F176" i="2"/>
  <c r="F175" i="2"/>
  <c r="F174" i="2" s="1"/>
  <c r="E175" i="2"/>
  <c r="D175" i="2"/>
  <c r="C175" i="2"/>
  <c r="C174" i="2" s="1"/>
  <c r="F173" i="2"/>
  <c r="F172" i="2" s="1"/>
  <c r="E172" i="2"/>
  <c r="D172" i="2"/>
  <c r="C172" i="2"/>
  <c r="F170" i="2"/>
  <c r="F169" i="2"/>
  <c r="F168" i="2" s="1"/>
  <c r="E168" i="2"/>
  <c r="D168" i="2"/>
  <c r="C168" i="2"/>
  <c r="C163" i="2" s="1"/>
  <c r="C160" i="2" s="1"/>
  <c r="F167" i="2"/>
  <c r="F166" i="2"/>
  <c r="F165" i="2"/>
  <c r="E164" i="2"/>
  <c r="E163" i="2" s="1"/>
  <c r="D164" i="2"/>
  <c r="D163" i="2" s="1"/>
  <c r="D160" i="2" s="1"/>
  <c r="C164" i="2"/>
  <c r="F162" i="2"/>
  <c r="F161" i="2" s="1"/>
  <c r="E161" i="2"/>
  <c r="D161" i="2"/>
  <c r="C161" i="2"/>
  <c r="F159" i="2"/>
  <c r="F158" i="2"/>
  <c r="F157" i="2"/>
  <c r="E157" i="2"/>
  <c r="D157" i="2"/>
  <c r="C157" i="2"/>
  <c r="C152" i="2" s="1"/>
  <c r="C149" i="2" s="1"/>
  <c r="F156" i="2"/>
  <c r="F155" i="2"/>
  <c r="F154" i="2"/>
  <c r="E153" i="2"/>
  <c r="E152" i="2" s="1"/>
  <c r="D153" i="2"/>
  <c r="D152" i="2" s="1"/>
  <c r="C153" i="2"/>
  <c r="F151" i="2"/>
  <c r="F150" i="2" s="1"/>
  <c r="E150" i="2"/>
  <c r="D150" i="2"/>
  <c r="C150" i="2"/>
  <c r="F148" i="2"/>
  <c r="F147" i="2"/>
  <c r="F146" i="2"/>
  <c r="E146" i="2"/>
  <c r="D146" i="2"/>
  <c r="C146" i="2"/>
  <c r="F145" i="2"/>
  <c r="F144" i="2"/>
  <c r="F143" i="2"/>
  <c r="E142" i="2"/>
  <c r="D142" i="2"/>
  <c r="C142" i="2"/>
  <c r="C141" i="2" s="1"/>
  <c r="D141" i="2"/>
  <c r="F140" i="2"/>
  <c r="F139" i="2"/>
  <c r="E139" i="2"/>
  <c r="D139" i="2"/>
  <c r="C139" i="2"/>
  <c r="C138" i="2" s="1"/>
  <c r="F137" i="2"/>
  <c r="F136" i="2"/>
  <c r="F135" i="2" s="1"/>
  <c r="E135" i="2"/>
  <c r="D135" i="2"/>
  <c r="C135" i="2"/>
  <c r="C130" i="2" s="1"/>
  <c r="F134" i="2"/>
  <c r="F133" i="2"/>
  <c r="F132" i="2"/>
  <c r="F131" i="2"/>
  <c r="F130" i="2" s="1"/>
  <c r="E131" i="2"/>
  <c r="D131" i="2"/>
  <c r="D130" i="2" s="1"/>
  <c r="C131" i="2"/>
  <c r="F129" i="2"/>
  <c r="F128" i="2" s="1"/>
  <c r="E128" i="2"/>
  <c r="D128" i="2"/>
  <c r="C128" i="2"/>
  <c r="C127" i="2" s="1"/>
  <c r="F126" i="2"/>
  <c r="F125" i="2"/>
  <c r="F124" i="2" s="1"/>
  <c r="E124" i="2"/>
  <c r="D124" i="2"/>
  <c r="C124" i="2"/>
  <c r="C119" i="2" s="1"/>
  <c r="C116" i="2" s="1"/>
  <c r="F123" i="2"/>
  <c r="F122" i="2"/>
  <c r="F121" i="2"/>
  <c r="F120" i="2" s="1"/>
  <c r="F119" i="2" s="1"/>
  <c r="E120" i="2"/>
  <c r="E119" i="2" s="1"/>
  <c r="E116" i="2" s="1"/>
  <c r="D120" i="2"/>
  <c r="D119" i="2" s="1"/>
  <c r="C120" i="2"/>
  <c r="F118" i="2"/>
  <c r="F117" i="2" s="1"/>
  <c r="E117" i="2"/>
  <c r="D117" i="2"/>
  <c r="C117" i="2"/>
  <c r="F115" i="2"/>
  <c r="F114" i="2"/>
  <c r="F113" i="2"/>
  <c r="E113" i="2"/>
  <c r="D113" i="2"/>
  <c r="C113" i="2"/>
  <c r="C108" i="2" s="1"/>
  <c r="F112" i="2"/>
  <c r="F109" i="2" s="1"/>
  <c r="F111" i="2"/>
  <c r="F110" i="2"/>
  <c r="E109" i="2"/>
  <c r="E108" i="2" s="1"/>
  <c r="D109" i="2"/>
  <c r="D108" i="2" s="1"/>
  <c r="C109" i="2"/>
  <c r="F107" i="2"/>
  <c r="F106" i="2" s="1"/>
  <c r="E106" i="2"/>
  <c r="D106" i="2"/>
  <c r="C106" i="2"/>
  <c r="F104" i="2"/>
  <c r="F103" i="2"/>
  <c r="F102" i="2"/>
  <c r="E102" i="2"/>
  <c r="D102" i="2"/>
  <c r="C102" i="2"/>
  <c r="F101" i="2"/>
  <c r="F100" i="2"/>
  <c r="F99" i="2"/>
  <c r="F98" i="2"/>
  <c r="F97" i="2" s="1"/>
  <c r="E98" i="2"/>
  <c r="D98" i="2"/>
  <c r="C98" i="2"/>
  <c r="C97" i="2" s="1"/>
  <c r="D97" i="2"/>
  <c r="F96" i="2"/>
  <c r="F95" i="2" s="1"/>
  <c r="E95" i="2"/>
  <c r="D95" i="2"/>
  <c r="C95" i="2"/>
  <c r="C94" i="2" s="1"/>
  <c r="F93" i="2"/>
  <c r="F92" i="2"/>
  <c r="F91" i="2"/>
  <c r="E91" i="2"/>
  <c r="E86" i="2" s="1"/>
  <c r="D91" i="2"/>
  <c r="C91" i="2"/>
  <c r="F90" i="2"/>
  <c r="F89" i="2"/>
  <c r="F88" i="2"/>
  <c r="F87" i="2"/>
  <c r="F86" i="2" s="1"/>
  <c r="E87" i="2"/>
  <c r="D87" i="2"/>
  <c r="C87" i="2"/>
  <c r="C86" i="2" s="1"/>
  <c r="D86" i="2"/>
  <c r="F85" i="2"/>
  <c r="F84" i="2"/>
  <c r="F83" i="2" s="1"/>
  <c r="E84" i="2"/>
  <c r="D84" i="2"/>
  <c r="C84" i="2"/>
  <c r="C83" i="2" s="1"/>
  <c r="F82" i="2"/>
  <c r="F81" i="2"/>
  <c r="F80" i="2"/>
  <c r="E80" i="2"/>
  <c r="D80" i="2"/>
  <c r="C80" i="2"/>
  <c r="F79" i="2"/>
  <c r="F78" i="2"/>
  <c r="F77" i="2"/>
  <c r="E76" i="2"/>
  <c r="D76" i="2"/>
  <c r="D75" i="2" s="1"/>
  <c r="C76" i="2"/>
  <c r="C75" i="2" s="1"/>
  <c r="F74" i="2"/>
  <c r="F73" i="2" s="1"/>
  <c r="E73" i="2"/>
  <c r="D73" i="2"/>
  <c r="C73" i="2"/>
  <c r="C72" i="2" s="1"/>
  <c r="F71" i="2"/>
  <c r="F70" i="2"/>
  <c r="E69" i="2"/>
  <c r="D69" i="2"/>
  <c r="C69" i="2"/>
  <c r="F68" i="2"/>
  <c r="F67" i="2"/>
  <c r="F66" i="2"/>
  <c r="E65" i="2"/>
  <c r="E64" i="2" s="1"/>
  <c r="D65" i="2"/>
  <c r="D64" i="2" s="1"/>
  <c r="C65" i="2"/>
  <c r="C64" i="2" s="1"/>
  <c r="F63" i="2"/>
  <c r="F62" i="2" s="1"/>
  <c r="E62" i="2"/>
  <c r="D62" i="2"/>
  <c r="C62" i="2"/>
  <c r="C28" i="2"/>
  <c r="F60" i="2"/>
  <c r="F59" i="2"/>
  <c r="F58" i="2" s="1"/>
  <c r="E58" i="2"/>
  <c r="D58" i="2"/>
  <c r="C58" i="2"/>
  <c r="F57" i="2"/>
  <c r="F56" i="2"/>
  <c r="F55" i="2"/>
  <c r="E54" i="2"/>
  <c r="D54" i="2"/>
  <c r="C54" i="2"/>
  <c r="C53" i="2" s="1"/>
  <c r="D53" i="2"/>
  <c r="F52" i="2"/>
  <c r="F51" i="2" s="1"/>
  <c r="E51" i="2"/>
  <c r="D51" i="2"/>
  <c r="C51" i="2"/>
  <c r="C50" i="2" s="1"/>
  <c r="F49" i="2"/>
  <c r="F48" i="2"/>
  <c r="F47" i="2"/>
  <c r="E47" i="2"/>
  <c r="D47" i="2"/>
  <c r="D42" i="2" s="1"/>
  <c r="C47" i="2"/>
  <c r="F46" i="2"/>
  <c r="F45" i="2"/>
  <c r="F44" i="2"/>
  <c r="E43" i="2"/>
  <c r="D43" i="2"/>
  <c r="C43" i="2"/>
  <c r="C42" i="2" s="1"/>
  <c r="F41" i="2"/>
  <c r="F40" i="2"/>
  <c r="E40" i="2"/>
  <c r="D40" i="2"/>
  <c r="C40" i="2"/>
  <c r="F38" i="2"/>
  <c r="F37" i="2"/>
  <c r="F36" i="2"/>
  <c r="E36" i="2"/>
  <c r="E31" i="2" s="1"/>
  <c r="D36" i="2"/>
  <c r="D31" i="2" s="1"/>
  <c r="C36" i="2"/>
  <c r="F35" i="2"/>
  <c r="F34" i="2"/>
  <c r="F33" i="2"/>
  <c r="F32" i="2"/>
  <c r="F31" i="2" s="1"/>
  <c r="E32" i="2"/>
  <c r="D32" i="2"/>
  <c r="C32" i="2"/>
  <c r="C31" i="2" s="1"/>
  <c r="F30" i="2"/>
  <c r="F29" i="2" s="1"/>
  <c r="E29" i="2"/>
  <c r="D29" i="2"/>
  <c r="C29" i="2"/>
  <c r="B10" i="6" l="1"/>
  <c r="G9" i="6"/>
  <c r="G8" i="6" s="1"/>
  <c r="C7" i="6"/>
  <c r="E10" i="6"/>
  <c r="E7" i="6" s="1"/>
  <c r="F8" i="6"/>
  <c r="D7" i="6"/>
  <c r="F15" i="6"/>
  <c r="G15" i="6"/>
  <c r="G11" i="6"/>
  <c r="F11" i="6"/>
  <c r="F10" i="6" s="1"/>
  <c r="B7" i="6"/>
  <c r="C31" i="4"/>
  <c r="C20" i="4"/>
  <c r="C28" i="4"/>
  <c r="C17" i="4"/>
  <c r="E303" i="2"/>
  <c r="D303" i="2"/>
  <c r="F295" i="2"/>
  <c r="F292" i="2" s="1"/>
  <c r="E295" i="2"/>
  <c r="E292" i="2" s="1"/>
  <c r="D292" i="2"/>
  <c r="F284" i="2"/>
  <c r="F281" i="2" s="1"/>
  <c r="E284" i="2"/>
  <c r="D281" i="2"/>
  <c r="E273" i="2"/>
  <c r="E270" i="2" s="1"/>
  <c r="F278" i="2"/>
  <c r="F274" i="2"/>
  <c r="F273" i="2" s="1"/>
  <c r="F270" i="2" s="1"/>
  <c r="D270" i="2"/>
  <c r="F263" i="2"/>
  <c r="F262" i="2" s="1"/>
  <c r="E262" i="2"/>
  <c r="E259" i="2" s="1"/>
  <c r="D259" i="2"/>
  <c r="F259" i="2"/>
  <c r="F303" i="2"/>
  <c r="E281" i="2"/>
  <c r="F256" i="2"/>
  <c r="F251" i="2" s="1"/>
  <c r="F248" i="2" s="1"/>
  <c r="E251" i="2"/>
  <c r="E248" i="2"/>
  <c r="E237" i="2"/>
  <c r="D237" i="2"/>
  <c r="F234" i="2"/>
  <c r="F229" i="2" s="1"/>
  <c r="F226" i="2" s="1"/>
  <c r="F219" i="2"/>
  <c r="F218" i="2" s="1"/>
  <c r="F215" i="2" s="1"/>
  <c r="E215" i="2"/>
  <c r="D215" i="2"/>
  <c r="F207" i="2"/>
  <c r="F204" i="2" s="1"/>
  <c r="E204" i="2"/>
  <c r="D204" i="2"/>
  <c r="E196" i="2"/>
  <c r="E193" i="2" s="1"/>
  <c r="D182" i="2"/>
  <c r="D174" i="2"/>
  <c r="E174" i="2"/>
  <c r="E171" i="2" s="1"/>
  <c r="F171" i="2"/>
  <c r="F164" i="2"/>
  <c r="F163" i="2" s="1"/>
  <c r="E160" i="2"/>
  <c r="F153" i="2"/>
  <c r="F152" i="2" s="1"/>
  <c r="F149" i="2" s="1"/>
  <c r="E149" i="2"/>
  <c r="E141" i="2"/>
  <c r="E138" i="2" s="1"/>
  <c r="F142" i="2"/>
  <c r="F141" i="2" s="1"/>
  <c r="F138" i="2" s="1"/>
  <c r="D138" i="2"/>
  <c r="E130" i="2"/>
  <c r="E127" i="2"/>
  <c r="D127" i="2"/>
  <c r="F237" i="2"/>
  <c r="C193" i="2"/>
  <c r="F193" i="2"/>
  <c r="F185" i="2"/>
  <c r="F182" i="2"/>
  <c r="C171" i="2"/>
  <c r="D171" i="2"/>
  <c r="F160" i="2"/>
  <c r="D149" i="2"/>
  <c r="F127" i="2"/>
  <c r="D116" i="2"/>
  <c r="F116" i="2"/>
  <c r="F108" i="2"/>
  <c r="F105" i="2"/>
  <c r="E105" i="2"/>
  <c r="D94" i="2"/>
  <c r="E97" i="2"/>
  <c r="E94" i="2" s="1"/>
  <c r="F94" i="2"/>
  <c r="D83" i="2"/>
  <c r="E83" i="2"/>
  <c r="F76" i="2"/>
  <c r="F75" i="2" s="1"/>
  <c r="E75" i="2"/>
  <c r="E72" i="2" s="1"/>
  <c r="F72" i="2"/>
  <c r="D72" i="2"/>
  <c r="F69" i="2"/>
  <c r="F65" i="2"/>
  <c r="E61" i="2"/>
  <c r="D61" i="2"/>
  <c r="C105" i="2"/>
  <c r="D105" i="2"/>
  <c r="C61" i="2"/>
  <c r="F64" i="2"/>
  <c r="F61" i="2" s="1"/>
  <c r="F54" i="2"/>
  <c r="F53" i="2" s="1"/>
  <c r="E53" i="2"/>
  <c r="E50" i="2" s="1"/>
  <c r="D50" i="2"/>
  <c r="F50" i="2"/>
  <c r="E42" i="2"/>
  <c r="F43" i="2"/>
  <c r="F42" i="2" s="1"/>
  <c r="F39" i="2"/>
  <c r="D39" i="2"/>
  <c r="F28" i="2"/>
  <c r="D28" i="2"/>
  <c r="C39" i="2"/>
  <c r="E39" i="2"/>
  <c r="E28" i="2"/>
  <c r="F7" i="6" l="1"/>
  <c r="G10" i="6"/>
  <c r="G7" i="6" s="1"/>
  <c r="F27" i="2"/>
  <c r="F25" i="2" s="1"/>
  <c r="F26" i="2"/>
  <c r="E25" i="2"/>
  <c r="D25" i="2"/>
  <c r="C25" i="2"/>
  <c r="F24" i="2"/>
  <c r="F23" i="2"/>
  <c r="F22" i="2"/>
  <c r="E21" i="2"/>
  <c r="E20" i="2" s="1"/>
  <c r="D21" i="2"/>
  <c r="D20" i="2" s="1"/>
  <c r="C21" i="2"/>
  <c r="F19" i="2"/>
  <c r="F18" i="2"/>
  <c r="E18" i="2"/>
  <c r="D18" i="2"/>
  <c r="C18" i="2"/>
  <c r="C14" i="2"/>
  <c r="C10" i="2"/>
  <c r="C9" i="2" s="1"/>
  <c r="C7" i="2"/>
  <c r="C6" i="2" s="1"/>
  <c r="C20" i="2" l="1"/>
  <c r="C17" i="2" s="1"/>
  <c r="D17" i="2"/>
  <c r="F21" i="2"/>
  <c r="F20" i="2" s="1"/>
  <c r="F17" i="2"/>
  <c r="E17" i="2"/>
  <c r="F184" i="1"/>
  <c r="F185" i="1"/>
  <c r="F186" i="1"/>
  <c r="F187" i="1"/>
  <c r="F188" i="1"/>
  <c r="F189" i="1"/>
  <c r="F190" i="1"/>
  <c r="F183" i="1"/>
  <c r="E184" i="1"/>
  <c r="E185" i="1"/>
  <c r="E186" i="1"/>
  <c r="E187" i="1"/>
  <c r="E188" i="1"/>
  <c r="E189" i="1"/>
  <c r="E190" i="1"/>
  <c r="E191" i="1"/>
  <c r="D191" i="1"/>
  <c r="D184" i="1"/>
  <c r="D185" i="1"/>
  <c r="D186" i="1"/>
  <c r="D187" i="1"/>
  <c r="D188" i="1"/>
  <c r="D189" i="1"/>
  <c r="D190" i="1"/>
  <c r="E183" i="1"/>
  <c r="D183" i="1"/>
  <c r="F154" i="1"/>
  <c r="F155" i="1"/>
  <c r="F153" i="1"/>
  <c r="F15" i="1" l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C9" i="1"/>
  <c r="C8" i="1"/>
  <c r="F7" i="1"/>
  <c r="E7" i="1"/>
  <c r="D7" i="1"/>
  <c r="C7" i="1"/>
  <c r="F6" i="1"/>
  <c r="E6" i="1"/>
  <c r="D6" i="1"/>
  <c r="C6" i="1"/>
  <c r="C5" i="1"/>
  <c r="F157" i="1"/>
  <c r="F156" i="1" s="1"/>
  <c r="E156" i="1"/>
  <c r="D156" i="1"/>
  <c r="C156" i="1"/>
  <c r="F152" i="1"/>
  <c r="E152" i="1"/>
  <c r="D152" i="1"/>
  <c r="D9" i="1" s="1"/>
  <c r="C152" i="1"/>
  <c r="F150" i="1"/>
  <c r="F149" i="1" s="1"/>
  <c r="E149" i="1"/>
  <c r="D149" i="1"/>
  <c r="C149" i="1"/>
  <c r="D151" i="1" l="1"/>
  <c r="C151" i="1"/>
  <c r="C148" i="1" s="1"/>
  <c r="F151" i="1"/>
  <c r="E151" i="1"/>
  <c r="F148" i="1" l="1"/>
  <c r="F5" i="1" s="1"/>
  <c r="F8" i="1"/>
  <c r="E148" i="1"/>
  <c r="E5" i="1" s="1"/>
  <c r="E8" i="1"/>
  <c r="D148" i="1"/>
  <c r="D5" i="1" s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KKD Windows7 V.11_x64</author>
  </authors>
  <commentList>
    <comment ref="E109" authorId="0" shapeId="0" xr:uid="{E3185077-93F3-4117-AD50-B2A801EDD6F9}">
      <text>
        <r>
          <rPr>
            <sz val="9"/>
            <color indexed="81"/>
            <rFont val="Tahoma"/>
            <family val="2"/>
          </rPr>
          <t xml:space="preserve">ประมาณมิย.-กย.65
</t>
        </r>
      </text>
    </comment>
    <comment ref="E110" authorId="0" shapeId="0" xr:uid="{4B5B251B-ACB5-4773-9A26-6BAF60095502}">
      <text>
        <r>
          <rPr>
            <sz val="9"/>
            <color indexed="81"/>
            <rFont val="Tahoma"/>
            <family val="2"/>
          </rPr>
          <t xml:space="preserve">
ประมาณมิย.-กย.65</t>
        </r>
      </text>
    </comment>
    <comment ref="E111" authorId="0" shapeId="0" xr:uid="{86636139-35E5-465E-90CD-46EE9FDAE955}">
      <text>
        <r>
          <rPr>
            <b/>
            <sz val="9"/>
            <color indexed="81"/>
            <rFont val="Tahoma"/>
            <family val="2"/>
          </rPr>
          <t>ประมาณมิย.-กย.65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4" authorId="0" shapeId="0" xr:uid="{B544BDE1-976E-4746-A289-C219E1C39D54}">
      <text>
        <r>
          <rPr>
            <b/>
            <sz val="9"/>
            <color indexed="81"/>
            <rFont val="Tahoma"/>
            <charset val="222"/>
          </rPr>
          <t>KKD Windows7 V.11_x64:</t>
        </r>
        <r>
          <rPr>
            <sz val="9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<sst xmlns="http://schemas.openxmlformats.org/spreadsheetml/2006/main" count="619" uniqueCount="81">
  <si>
    <t xml:space="preserve">ผลการเบิกจ่ายรวม </t>
  </si>
  <si>
    <t>วางฏีกา 
ณ มิ.ย. 65</t>
  </si>
  <si>
    <t>ประมาณการค่าใช้จ่าย
ไตรมาส  4
(ก.ค. 65 - ก.ย.65)</t>
  </si>
  <si>
    <t>ตั้งแต่ 1 ต.ค. 64 - 31 พ.ค. 65
(ข้อมูลจาก GFMIS ณ 31 พ.ค. 2565)*</t>
  </si>
  <si>
    <t>งบบุคลากร</t>
  </si>
  <si>
    <t>ค่าตอบแทนพนักงานราชการ</t>
  </si>
  <si>
    <t>งบดำเนินงาน</t>
  </si>
  <si>
    <t xml:space="preserve">     1.1 ค่าเช่าบ้าน</t>
  </si>
  <si>
    <t xml:space="preserve">     1.3 เงินเพิ่มพิเศษสำหรับแพทย์ฯ</t>
  </si>
  <si>
    <t>1.ค่าตอบแทน</t>
  </si>
  <si>
    <t>งบรายจ่าย/หมวดรายจ่าย/รายการ</t>
  </si>
  <si>
    <t>2.ค่าใช้สอย</t>
  </si>
  <si>
    <t xml:space="preserve">     2.2 เงินสมทบกองทุนเงินทดแทน</t>
  </si>
  <si>
    <t xml:space="preserve">     2.1 เงินสมทบกองทุนประกันสังคม</t>
  </si>
  <si>
    <t>รวมทั้งสิ้น</t>
  </si>
  <si>
    <t>แบบฟอร์มประมาณการรายจ่ายบุคลากร ปีงบประมาณ พ.ศ. 2565</t>
  </si>
  <si>
    <t>รวมค่าใช้จ่ายทั้งสิ้น</t>
  </si>
  <si>
    <t xml:space="preserve">     1.4 ค่าตอบแทนสำหรับกำลังคนฯ (พ.ต.ส.)</t>
  </si>
  <si>
    <t>หน่วยงาน</t>
  </si>
  <si>
    <t>รวม</t>
  </si>
  <si>
    <t>สำนักงานป้องกันควบคุมโรคที่ 2 จังหวัดพิษณุโลก</t>
  </si>
  <si>
    <t>สำนักงานป้องกันควบคุมโรคที่ 3  จังหวัดนครสวรรค์</t>
  </si>
  <si>
    <t>สำนักงานป้องกันควบคุมโรคที่ 4 จังหวัดสระบุรี</t>
  </si>
  <si>
    <t>สำนักงานป้องกันควบคุมโรคที่ 5 จังหวัดราชบุรี</t>
  </si>
  <si>
    <t>สำนักงานป้องกันควบคุมโรคที่ 6 จังหวัดชลบุรี</t>
  </si>
  <si>
    <t>สำนักงานป้องกันควบคุมโรคที่ 7 จังหวัดขอนแก่น</t>
  </si>
  <si>
    <t>สำนักงานป้องกันควบคุมโรคที่ 8 จังหวัดอุดรธานี</t>
  </si>
  <si>
    <t>สำนักงานป้องกันควบคุมโรคที่ 9 จังหวัดนครราชสีมา</t>
  </si>
  <si>
    <t>สำนักงานป้องกันควบคุมโรคที่ 10 จังหวัดอุบลราชธานี</t>
  </si>
  <si>
    <t>สำนักงานป้องกันควบคุมโรคที่ 11 จังหวัดนครศรีธรรมราช</t>
  </si>
  <si>
    <t>สำนักงานป้องกันควบคุมโรคที่ 12 จังหวัดสงขลา</t>
  </si>
  <si>
    <t>สถาบันราชประชาสมาสัย</t>
  </si>
  <si>
    <t>สำนักงานป้องกันควบคุมโรคที่ 1 จังหวัดเชียงใหม่</t>
  </si>
  <si>
    <t>(แก้ไข)</t>
  </si>
  <si>
    <t>สถาบันบำราศนราดูร</t>
  </si>
  <si>
    <t>สถาบันป้องกันควบคุมโรคเขตเมือง</t>
  </si>
  <si>
    <t>พรก.</t>
  </si>
  <si>
    <t>ตอบแทน</t>
  </si>
  <si>
    <t>ใช้สอย</t>
  </si>
  <si>
    <t>หน่วยงาน..............................................</t>
  </si>
  <si>
    <t>กองงานคณะกรรมการควบคุมผลิตภัณฑ์ยาสูบ</t>
  </si>
  <si>
    <t>กลุ่มตรวจสอบภายใน</t>
  </si>
  <si>
    <t>กองโรคไม่ติดต่อ</t>
  </si>
  <si>
    <t>กองป้องกันการบาดเจ็บ</t>
  </si>
  <si>
    <t>สำนักสื่อสารความเสี่ยงและพัฒนาพฤติกรรมสุขภาพ</t>
  </si>
  <si>
    <t>กองโรคติดต่อนำโดยแมลง</t>
  </si>
  <si>
    <t>กลุ่มคุ้มครองจริยธรรม</t>
  </si>
  <si>
    <t>กองบริหารทรัพยากรบุคคล</t>
  </si>
  <si>
    <t>กองบริหารการคลัง</t>
  </si>
  <si>
    <t>กลุ่มพัฒนาระบบบริหาร</t>
  </si>
  <si>
    <t>กองระบาดวิทยา</t>
  </si>
  <si>
    <t>กองโรคเอดส์และโรคติดต่อทางเพศสัมพันธ์</t>
  </si>
  <si>
    <t>สถาบันเวชศาสตร์ป้องกันศึกษา</t>
  </si>
  <si>
    <t>สำนักงานคณะกรรมการผู้ทรงคุณวุฒิ</t>
  </si>
  <si>
    <t>สำนักงานเลขานุการโครงการพระราชดำริฯ</t>
  </si>
  <si>
    <t>กองนวัตกรรมและวิจัย</t>
  </si>
  <si>
    <t>กองกฎหมาย</t>
  </si>
  <si>
    <t>สำนักงานเลขานุการกรม</t>
  </si>
  <si>
    <t>กองวัณโรค</t>
  </si>
  <si>
    <t>กองดิจิทัลเพื่อการควบคุมโรค</t>
  </si>
  <si>
    <t>สำนักงานความร่วมมือระหว่างประเทศ</t>
  </si>
  <si>
    <t>กองควบคุมโรคและภัยสุขภาพในภาวะฉุกเฉิน</t>
  </si>
  <si>
    <t>กองยุทธศาสตร์และแผนงาน</t>
  </si>
  <si>
    <t>กองด่านควบคุมโรคติดต่อระหว่างประเทศ</t>
  </si>
  <si>
    <t>กองโรคติดต่อทั่วไป</t>
  </si>
  <si>
    <t>กองโรคจากการประกอบอาชีพฯ</t>
  </si>
  <si>
    <t>สำนักงานคณะกรรมการควบคุมเครื่องดื่มแอลกอฮอล์</t>
  </si>
  <si>
    <t>ส่วนกลาง</t>
  </si>
  <si>
    <t>ส่วนภูมิภาค</t>
  </si>
  <si>
    <t>รวมเดือน มิ.ย. - ก.ย.</t>
  </si>
  <si>
    <t>วางเบิกในระบบ New GFMIS 
เดือน มิ.ย.66</t>
  </si>
  <si>
    <t>ผลผลิตที่ 13 กิจกรรมหลัก 13.1</t>
  </si>
  <si>
    <t xml:space="preserve">ประมาณการค่าใช้จ่าย ไตรมาส 4 (ก.ค. - ก.ย.66)
</t>
  </si>
  <si>
    <t>รวม (ก.ค.-ก.ย.66)</t>
  </si>
  <si>
    <t>(1)</t>
  </si>
  <si>
    <t>(2)</t>
  </si>
  <si>
    <t>(3)</t>
  </si>
  <si>
    <t>(4)</t>
  </si>
  <si>
    <t>(5) = (2)+(3)+(4)</t>
  </si>
  <si>
    <t>(6) = (1) + (5)</t>
  </si>
  <si>
    <t>แบบฟอร์มประมาณการใช้จ่ายงบประมาณรายจ่ายบุคลากร 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</si>
</sst>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222"/>
    </font>
    <font>
      <sz val="9"/>
      <color indexed="81"/>
      <name val="Tahoma"/>
      <charset val="22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/>
    <xf numFmtId="43" fontId="5" fillId="2" borderId="1" xfId="1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5" xfId="0" applyBorder="1"/>
    <xf numFmtId="43" fontId="7" fillId="0" borderId="4" xfId="1" applyFont="1" applyFill="1" applyBorder="1" applyAlignment="1">
      <alignment vertical="top"/>
    </xf>
    <xf numFmtId="43" fontId="4" fillId="0" borderId="4" xfId="1" applyFont="1" applyBorder="1" applyAlignment="1">
      <alignment vertical="top"/>
    </xf>
    <xf numFmtId="43" fontId="7" fillId="0" borderId="4" xfId="1" applyFont="1" applyBorder="1" applyAlignment="1">
      <alignment vertical="top"/>
    </xf>
    <xf numFmtId="0" fontId="4" fillId="0" borderId="4" xfId="8" applyFont="1" applyBorder="1"/>
    <xf numFmtId="43" fontId="6" fillId="4" borderId="4" xfId="1" applyFont="1" applyFill="1" applyBorder="1" applyAlignment="1">
      <alignment vertical="top"/>
    </xf>
    <xf numFmtId="43" fontId="5" fillId="4" borderId="4" xfId="1" applyFont="1" applyFill="1" applyBorder="1" applyAlignment="1">
      <alignment vertical="top"/>
    </xf>
    <xf numFmtId="43" fontId="5" fillId="3" borderId="4" xfId="1" applyFont="1" applyFill="1" applyBorder="1" applyAlignment="1">
      <alignment horizontal="left" vertical="top"/>
    </xf>
    <xf numFmtId="43" fontId="6" fillId="3" borderId="4" xfId="1" applyFont="1" applyFill="1" applyBorder="1" applyAlignment="1">
      <alignment vertical="top"/>
    </xf>
    <xf numFmtId="43" fontId="5" fillId="5" borderId="4" xfId="1" applyFont="1" applyFill="1" applyBorder="1" applyAlignment="1">
      <alignment vertical="top"/>
    </xf>
    <xf numFmtId="43" fontId="5" fillId="5" borderId="4" xfId="1" applyFont="1" applyFill="1" applyBorder="1" applyAlignment="1">
      <alignment horizontal="center" vertical="top"/>
    </xf>
    <xf numFmtId="43" fontId="5" fillId="6" borderId="4" xfId="1" applyFont="1" applyFill="1" applyBorder="1" applyAlignment="1">
      <alignment vertical="top"/>
    </xf>
    <xf numFmtId="0" fontId="0" fillId="0" borderId="1" xfId="0" applyBorder="1" applyAlignment="1">
      <alignment horizontal="center"/>
    </xf>
    <xf numFmtId="43" fontId="0" fillId="0" borderId="0" xfId="0" applyNumberFormat="1"/>
    <xf numFmtId="43" fontId="0" fillId="3" borderId="0" xfId="0" applyNumberFormat="1" applyFill="1"/>
    <xf numFmtId="43" fontId="0" fillId="7" borderId="0" xfId="0" applyNumberFormat="1" applyFill="1"/>
    <xf numFmtId="0" fontId="0" fillId="0" borderId="0" xfId="0" applyAlignment="1">
      <alignment horizontal="center"/>
    </xf>
    <xf numFmtId="0" fontId="0" fillId="0" borderId="9" xfId="0" applyBorder="1"/>
    <xf numFmtId="43" fontId="5" fillId="0" borderId="4" xfId="1" applyFont="1" applyFill="1" applyBorder="1" applyAlignment="1">
      <alignment vertical="top"/>
    </xf>
    <xf numFmtId="43" fontId="5" fillId="3" borderId="4" xfId="1" applyFont="1" applyFill="1" applyBorder="1" applyAlignment="1">
      <alignment vertical="top"/>
    </xf>
    <xf numFmtId="43" fontId="5" fillId="2" borderId="1" xfId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17" fontId="5" fillId="2" borderId="1" xfId="1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/>
    </xf>
    <xf numFmtId="43" fontId="5" fillId="6" borderId="2" xfId="1" applyFont="1" applyFill="1" applyBorder="1" applyAlignment="1">
      <alignment horizontal="center" vertical="center"/>
    </xf>
    <xf numFmtId="43" fontId="5" fillId="6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top" wrapText="1"/>
    </xf>
    <xf numFmtId="43" fontId="5" fillId="2" borderId="8" xfId="1" applyFont="1" applyFill="1" applyBorder="1" applyAlignment="1">
      <alignment horizontal="center" vertical="top" wrapText="1"/>
    </xf>
    <xf numFmtId="43" fontId="5" fillId="2" borderId="3" xfId="1" applyFont="1" applyFill="1" applyBorder="1" applyAlignment="1">
      <alignment horizontal="center" vertical="top" wrapText="1"/>
    </xf>
    <xf numFmtId="43" fontId="5" fillId="2" borderId="6" xfId="1" applyFont="1" applyFill="1" applyBorder="1" applyAlignment="1">
      <alignment horizontal="center" vertical="center" wrapText="1"/>
    </xf>
    <xf numFmtId="167" fontId="5" fillId="2" borderId="4" xfId="14" applyFont="1" applyFill="1" applyBorder="1" applyAlignment="1">
      <alignment horizontal="center" vertical="center"/>
    </xf>
  </cellXfs>
  <cellStyles count="20">
    <cellStyle name="Comma 2" xfId="3" xr:uid="{00000000-0005-0000-0000-000000000000}"/>
    <cellStyle name="Comma 2 2" xfId="11" xr:uid="{0FF40A39-0207-4DBD-8CD7-03C053E27BE4}"/>
    <cellStyle name="Comma 2 2 2" xfId="18" xr:uid="{EE55A20B-81BB-4E75-BE19-860BD88AC4D2}"/>
    <cellStyle name="Comma 2 3" xfId="15" xr:uid="{22DA5C83-FAFF-4819-BD3E-F864564AFA5D}"/>
    <cellStyle name="Comma 3" xfId="1" xr:uid="{00000000-0005-0000-0000-000001000000}"/>
    <cellStyle name="Comma 3 2" xfId="14" xr:uid="{CDC8F02E-7F06-4E41-958F-49DEBD1E0413}"/>
    <cellStyle name="Comma 4" xfId="9" xr:uid="{00000000-0005-0000-0000-000002000000}"/>
    <cellStyle name="Comma 4 2" xfId="17" xr:uid="{D027B41C-5858-400D-B2F9-D54068A59871}"/>
    <cellStyle name="Normal" xfId="0" builtinId="0"/>
    <cellStyle name="Normal 12" xfId="4" xr:uid="{00000000-0005-0000-0000-000003000000}"/>
    <cellStyle name="Normal 12 2" xfId="7" xr:uid="{00000000-0005-0000-0000-000004000000}"/>
    <cellStyle name="Normal 2" xfId="2" xr:uid="{00000000-0005-0000-0000-000005000000}"/>
    <cellStyle name="Normal 2 2" xfId="10" xr:uid="{96839F55-9633-4F32-9626-F53A93560C78}"/>
    <cellStyle name="Normal 3" xfId="8" xr:uid="{00000000-0005-0000-0000-000006000000}"/>
    <cellStyle name="จุลภาค 2" xfId="5" xr:uid="{00000000-0005-0000-0000-000007000000}"/>
    <cellStyle name="จุลภาค 2 2" xfId="12" xr:uid="{5A09E0BD-FBD4-4351-BE88-BDDA881C5907}"/>
    <cellStyle name="จุลภาค 2 2 2" xfId="19" xr:uid="{751C3801-EDBB-492E-9313-A86561D12F66}"/>
    <cellStyle name="จุลภาค 2 3" xfId="16" xr:uid="{953788E5-BACB-40A3-8C25-044D78A50ACC}"/>
    <cellStyle name="ปกติ 2" xfId="6" xr:uid="{00000000-0005-0000-0000-000009000000}"/>
    <cellStyle name="ปกติ 2 2" xfId="13" xr:uid="{23A7C596-4B3D-4630-99D1-E0D3A69C1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3"/>
  <sheetViews>
    <sheetView workbookViewId="0">
      <pane ySplit="15" topLeftCell="A31" activePane="bottomLeft" state="frozen"/>
      <selection pane="bottomLeft" activeCell="J6" sqref="J6"/>
    </sheetView>
  </sheetViews>
  <sheetFormatPr defaultRowHeight="15"/>
  <cols>
    <col min="1" max="1" width="49.140625" bestFit="1" customWidth="1"/>
    <col min="2" max="2" width="34.7109375" customWidth="1"/>
    <col min="3" max="3" width="22.28515625" hidden="1" customWidth="1"/>
    <col min="4" max="6" width="18.42578125" customWidth="1"/>
    <col min="8" max="8" width="15.28515625" bestFit="1" customWidth="1"/>
  </cols>
  <sheetData>
    <row r="1" spans="1:8" ht="27.75" customHeight="1">
      <c r="A1" s="32" t="s">
        <v>15</v>
      </c>
      <c r="B1" s="32"/>
      <c r="C1" s="32"/>
      <c r="D1" s="32"/>
      <c r="E1" s="32"/>
      <c r="F1" s="32"/>
    </row>
    <row r="2" spans="1:8" ht="27.75" customHeight="1">
      <c r="B2" s="3"/>
      <c r="C2" s="3"/>
      <c r="D2" s="3"/>
      <c r="E2" s="3"/>
      <c r="F2" s="3"/>
    </row>
    <row r="3" spans="1:8" ht="21" customHeight="1">
      <c r="A3" s="29" t="s">
        <v>18</v>
      </c>
      <c r="B3" s="29" t="s">
        <v>10</v>
      </c>
      <c r="C3" s="1" t="s">
        <v>0</v>
      </c>
      <c r="D3" s="33" t="s">
        <v>1</v>
      </c>
      <c r="E3" s="35" t="s">
        <v>2</v>
      </c>
      <c r="F3" s="33" t="s">
        <v>16</v>
      </c>
    </row>
    <row r="4" spans="1:8" ht="75">
      <c r="A4" s="29"/>
      <c r="B4" s="29"/>
      <c r="C4" s="2" t="s">
        <v>3</v>
      </c>
      <c r="D4" s="34"/>
      <c r="E4" s="36"/>
      <c r="F4" s="34"/>
    </row>
    <row r="5" spans="1:8" ht="21">
      <c r="A5" s="30" t="s">
        <v>14</v>
      </c>
      <c r="B5" s="31"/>
      <c r="C5" s="17">
        <f>SUMIF($B$16:$B$1021,"รวม",$C$16:$C$1021)</f>
        <v>84557315.639999986</v>
      </c>
      <c r="D5" s="17">
        <f>SUMIF($B$16:$B$1021,"รวม",$D$16:$D$1021)</f>
        <v>11792901.950000001</v>
      </c>
      <c r="E5" s="17">
        <f>SUMIF($B$16:$B$1021,"รวม",$E$16:$E$1021)</f>
        <v>39977542.030000001</v>
      </c>
      <c r="F5" s="17">
        <f>SUMIF($B$16:$B$1021,"รวม",$F$16:$F$1021)</f>
        <v>136710969.29000002</v>
      </c>
      <c r="H5" s="19"/>
    </row>
    <row r="6" spans="1:8" ht="21">
      <c r="A6" s="18" t="s">
        <v>14</v>
      </c>
      <c r="B6" s="13" t="s">
        <v>4</v>
      </c>
      <c r="C6" s="14">
        <f>SUMIF($B$16:$B$1021,B6,$C$16:$C$1021)</f>
        <v>70705193.299999997</v>
      </c>
      <c r="D6" s="14">
        <f>SUMIF($B$16:$B$1021,B6,$D$16:$D$1021)</f>
        <v>9190920</v>
      </c>
      <c r="E6" s="14">
        <f>SUMIF($B$16:$B$1021,B6,$E$16:$E$1021)</f>
        <v>28552701.940000001</v>
      </c>
      <c r="F6" s="14">
        <f>SUMIF($B$16:$B$1021,B6,$F$16:$F$1021)</f>
        <v>108448815.23999999</v>
      </c>
    </row>
    <row r="7" spans="1:8" ht="21">
      <c r="A7" s="5"/>
      <c r="B7" s="8" t="s">
        <v>5</v>
      </c>
      <c r="C7" s="9">
        <f t="shared" ref="C7:C15" si="0">SUMIF($B$16:$B$1021,B7,$C$16:$C$1021)</f>
        <v>70705193.299999997</v>
      </c>
      <c r="D7" s="9">
        <f t="shared" ref="D7:D15" si="1">SUMIF($B$16:$B$1021,B7,$D$16:$D$1021)</f>
        <v>9190920</v>
      </c>
      <c r="E7" s="7">
        <f t="shared" ref="E7:E15" si="2">SUMIF($B$16:$B$1021,B7,$E$16:$E$1021)</f>
        <v>28552701.940000001</v>
      </c>
      <c r="F7" s="7">
        <f t="shared" ref="F7:F15" si="3">SUMIF($B$16:$B$1021,B7,$F$16:$F$1021)</f>
        <v>108448815.23999999</v>
      </c>
    </row>
    <row r="8" spans="1:8" ht="21">
      <c r="A8" s="5"/>
      <c r="B8" s="13" t="s">
        <v>6</v>
      </c>
      <c r="C8" s="14">
        <f t="shared" si="0"/>
        <v>13852122.339999998</v>
      </c>
      <c r="D8" s="14">
        <f t="shared" si="1"/>
        <v>2601981.9500000002</v>
      </c>
      <c r="E8" s="14">
        <f t="shared" si="2"/>
        <v>11424840.09</v>
      </c>
      <c r="F8" s="14">
        <f t="shared" si="3"/>
        <v>28262154.049999997</v>
      </c>
    </row>
    <row r="9" spans="1:8" ht="21">
      <c r="A9" s="5"/>
      <c r="B9" s="12" t="s">
        <v>9</v>
      </c>
      <c r="C9" s="11">
        <f t="shared" si="0"/>
        <v>11763656.17</v>
      </c>
      <c r="D9" s="11">
        <f t="shared" si="1"/>
        <v>2537513.9500000002</v>
      </c>
      <c r="E9" s="11">
        <f t="shared" si="2"/>
        <v>10671468.09</v>
      </c>
      <c r="F9" s="11">
        <f t="shared" si="3"/>
        <v>24972638.210000001</v>
      </c>
    </row>
    <row r="10" spans="1:8" ht="21">
      <c r="A10" s="5"/>
      <c r="B10" s="10" t="s">
        <v>7</v>
      </c>
      <c r="C10" s="9">
        <f t="shared" si="0"/>
        <v>1193309.67</v>
      </c>
      <c r="D10" s="9">
        <f t="shared" si="1"/>
        <v>160064.51999999999</v>
      </c>
      <c r="E10" s="7">
        <f t="shared" si="2"/>
        <v>715766.5</v>
      </c>
      <c r="F10" s="7">
        <f t="shared" si="3"/>
        <v>2069140.69</v>
      </c>
    </row>
    <row r="11" spans="1:8" ht="21">
      <c r="A11" s="5"/>
      <c r="B11" s="10" t="s">
        <v>8</v>
      </c>
      <c r="C11" s="9">
        <f t="shared" si="0"/>
        <v>2747346.5</v>
      </c>
      <c r="D11" s="9">
        <f t="shared" si="1"/>
        <v>525000</v>
      </c>
      <c r="E11" s="7">
        <f t="shared" si="2"/>
        <v>2490000</v>
      </c>
      <c r="F11" s="7">
        <f t="shared" si="3"/>
        <v>5762346.5</v>
      </c>
    </row>
    <row r="12" spans="1:8" ht="21">
      <c r="A12" s="5"/>
      <c r="B12" s="10" t="s">
        <v>17</v>
      </c>
      <c r="C12" s="9">
        <f t="shared" si="0"/>
        <v>7823000</v>
      </c>
      <c r="D12" s="9">
        <f t="shared" si="1"/>
        <v>1852449.43</v>
      </c>
      <c r="E12" s="7">
        <f t="shared" si="2"/>
        <v>7465701.5899999999</v>
      </c>
      <c r="F12" s="7">
        <f t="shared" si="3"/>
        <v>17141151.02</v>
      </c>
    </row>
    <row r="13" spans="1:8" ht="21">
      <c r="A13" s="5"/>
      <c r="B13" s="12" t="s">
        <v>11</v>
      </c>
      <c r="C13" s="11">
        <f t="shared" si="0"/>
        <v>2088466.17</v>
      </c>
      <c r="D13" s="11">
        <f t="shared" si="1"/>
        <v>64468</v>
      </c>
      <c r="E13" s="11">
        <f t="shared" si="2"/>
        <v>753372</v>
      </c>
      <c r="F13" s="11">
        <f t="shared" si="3"/>
        <v>2906306.17</v>
      </c>
    </row>
    <row r="14" spans="1:8" ht="21">
      <c r="A14" s="5"/>
      <c r="B14" s="10" t="s">
        <v>13</v>
      </c>
      <c r="C14" s="9">
        <f t="shared" si="0"/>
        <v>1968805.95</v>
      </c>
      <c r="D14" s="9">
        <f t="shared" si="1"/>
        <v>64468</v>
      </c>
      <c r="E14" s="9">
        <f t="shared" si="2"/>
        <v>753372</v>
      </c>
      <c r="F14" s="7">
        <f t="shared" si="3"/>
        <v>2786645.95</v>
      </c>
    </row>
    <row r="15" spans="1:8" ht="21">
      <c r="A15" s="6"/>
      <c r="B15" s="10" t="s">
        <v>12</v>
      </c>
      <c r="C15" s="9">
        <f t="shared" si="0"/>
        <v>119660.22</v>
      </c>
      <c r="D15" s="9">
        <f t="shared" si="1"/>
        <v>0</v>
      </c>
      <c r="E15" s="9">
        <f t="shared" si="2"/>
        <v>0</v>
      </c>
      <c r="F15" s="7">
        <f t="shared" si="3"/>
        <v>119660.22</v>
      </c>
    </row>
    <row r="16" spans="1:8" ht="21">
      <c r="A16" s="4" t="s">
        <v>32</v>
      </c>
      <c r="B16" s="16" t="s">
        <v>19</v>
      </c>
      <c r="C16" s="15">
        <v>9302716</v>
      </c>
      <c r="D16" s="15">
        <v>1109533</v>
      </c>
      <c r="E16" s="15">
        <v>3499063.5</v>
      </c>
      <c r="F16" s="15">
        <v>13911312.5</v>
      </c>
    </row>
    <row r="17" spans="1:6" ht="21">
      <c r="A17" s="5"/>
      <c r="B17" s="13" t="s">
        <v>4</v>
      </c>
      <c r="C17" s="14">
        <v>7799200</v>
      </c>
      <c r="D17" s="14">
        <v>955140</v>
      </c>
      <c r="E17" s="14">
        <v>2955420</v>
      </c>
      <c r="F17" s="14">
        <v>11709760</v>
      </c>
    </row>
    <row r="18" spans="1:6" ht="21">
      <c r="A18" s="5"/>
      <c r="B18" s="8" t="s">
        <v>5</v>
      </c>
      <c r="C18" s="9">
        <v>7799200</v>
      </c>
      <c r="D18" s="9">
        <v>955140</v>
      </c>
      <c r="E18" s="7">
        <v>2955420</v>
      </c>
      <c r="F18" s="7">
        <v>11709760</v>
      </c>
    </row>
    <row r="19" spans="1:6" ht="21">
      <c r="A19" s="5"/>
      <c r="B19" s="13" t="s">
        <v>6</v>
      </c>
      <c r="C19" s="14">
        <v>1503516</v>
      </c>
      <c r="D19" s="14">
        <v>154393</v>
      </c>
      <c r="E19" s="14">
        <v>543643.5</v>
      </c>
      <c r="F19" s="14">
        <v>2201552.5</v>
      </c>
    </row>
    <row r="20" spans="1:6" ht="21">
      <c r="A20" s="5"/>
      <c r="B20" s="12" t="s">
        <v>9</v>
      </c>
      <c r="C20" s="11">
        <v>1259000</v>
      </c>
      <c r="D20" s="11">
        <v>147500</v>
      </c>
      <c r="E20" s="11">
        <v>464666.5</v>
      </c>
      <c r="F20" s="11">
        <v>1871166.5</v>
      </c>
    </row>
    <row r="21" spans="1:6" ht="21">
      <c r="A21" s="5"/>
      <c r="B21" s="10" t="s">
        <v>7</v>
      </c>
      <c r="C21" s="9">
        <v>21000</v>
      </c>
      <c r="D21" s="9">
        <v>3000</v>
      </c>
      <c r="E21" s="7">
        <v>31166.5</v>
      </c>
      <c r="F21" s="7">
        <v>55166.5</v>
      </c>
    </row>
    <row r="22" spans="1:6" ht="21">
      <c r="A22" s="5"/>
      <c r="B22" s="10" t="s">
        <v>8</v>
      </c>
      <c r="C22" s="9">
        <v>480000</v>
      </c>
      <c r="D22" s="9">
        <v>50000</v>
      </c>
      <c r="E22" s="7">
        <v>150000</v>
      </c>
      <c r="F22" s="7">
        <v>680000</v>
      </c>
    </row>
    <row r="23" spans="1:6" ht="21">
      <c r="A23" s="5"/>
      <c r="B23" s="10" t="s">
        <v>17</v>
      </c>
      <c r="C23" s="9">
        <v>758000</v>
      </c>
      <c r="D23" s="9">
        <v>94500</v>
      </c>
      <c r="E23" s="7">
        <v>283500</v>
      </c>
      <c r="F23" s="7">
        <v>1136000</v>
      </c>
    </row>
    <row r="24" spans="1:6" ht="21">
      <c r="A24" s="5"/>
      <c r="B24" s="12" t="s">
        <v>11</v>
      </c>
      <c r="C24" s="11">
        <v>244516</v>
      </c>
      <c r="D24" s="11">
        <v>6893</v>
      </c>
      <c r="E24" s="11">
        <v>78977</v>
      </c>
      <c r="F24" s="11">
        <v>330386</v>
      </c>
    </row>
    <row r="25" spans="1:6" ht="21">
      <c r="A25" s="5"/>
      <c r="B25" s="10" t="s">
        <v>13</v>
      </c>
      <c r="C25" s="9">
        <v>244516</v>
      </c>
      <c r="D25" s="9">
        <v>6893</v>
      </c>
      <c r="E25" s="9">
        <v>78977</v>
      </c>
      <c r="F25" s="7">
        <v>330386</v>
      </c>
    </row>
    <row r="26" spans="1:6" ht="21">
      <c r="A26" s="6"/>
      <c r="B26" s="10" t="s">
        <v>12</v>
      </c>
      <c r="C26" s="9"/>
      <c r="D26" s="9"/>
      <c r="E26" s="9"/>
      <c r="F26" s="7">
        <v>0</v>
      </c>
    </row>
    <row r="27" spans="1:6" ht="21">
      <c r="A27" s="4" t="s">
        <v>20</v>
      </c>
      <c r="B27" s="16" t="s">
        <v>19</v>
      </c>
      <c r="C27" s="15">
        <v>7562812.6699999999</v>
      </c>
      <c r="D27" s="15">
        <v>935630</v>
      </c>
      <c r="E27" s="15">
        <v>3102390</v>
      </c>
      <c r="F27" s="15">
        <v>11984042.34</v>
      </c>
    </row>
    <row r="28" spans="1:6" ht="21">
      <c r="A28" s="5" t="s">
        <v>33</v>
      </c>
      <c r="B28" s="13" t="s">
        <v>4</v>
      </c>
      <c r="C28" s="14">
        <v>6665520</v>
      </c>
      <c r="D28" s="14">
        <v>832630</v>
      </c>
      <c r="E28" s="14">
        <v>2605890</v>
      </c>
      <c r="F28" s="14">
        <v>10104040</v>
      </c>
    </row>
    <row r="29" spans="1:6" ht="21">
      <c r="A29" s="5"/>
      <c r="B29" s="8" t="s">
        <v>5</v>
      </c>
      <c r="C29" s="9">
        <v>6665520</v>
      </c>
      <c r="D29" s="9">
        <v>832630</v>
      </c>
      <c r="E29" s="7">
        <v>2605890</v>
      </c>
      <c r="F29" s="7">
        <v>10104040</v>
      </c>
    </row>
    <row r="30" spans="1:6" ht="21">
      <c r="A30" s="5"/>
      <c r="B30" s="13" t="s">
        <v>6</v>
      </c>
      <c r="C30" s="14">
        <v>897292.66999999993</v>
      </c>
      <c r="D30" s="14">
        <v>103000</v>
      </c>
      <c r="E30" s="14">
        <v>496500</v>
      </c>
      <c r="F30" s="14">
        <v>1880002.3399999999</v>
      </c>
    </row>
    <row r="31" spans="1:6" ht="21">
      <c r="A31" s="5"/>
      <c r="B31" s="12" t="s">
        <v>9</v>
      </c>
      <c r="C31" s="11">
        <v>696709.66999999993</v>
      </c>
      <c r="D31" s="11">
        <v>97000</v>
      </c>
      <c r="E31" s="11">
        <v>421500</v>
      </c>
      <c r="F31" s="11">
        <v>1215209.67</v>
      </c>
    </row>
    <row r="32" spans="1:6" ht="21">
      <c r="A32" s="5"/>
      <c r="B32" s="10" t="s">
        <v>7</v>
      </c>
      <c r="C32" s="9">
        <v>176709.66999999998</v>
      </c>
      <c r="D32" s="9">
        <v>32000</v>
      </c>
      <c r="E32" s="7">
        <v>66000</v>
      </c>
      <c r="F32" s="7">
        <v>274709.67</v>
      </c>
    </row>
    <row r="33" spans="1:6" ht="21">
      <c r="A33" s="5"/>
      <c r="B33" s="10" t="s">
        <v>8</v>
      </c>
      <c r="C33" s="9">
        <v>160000</v>
      </c>
      <c r="D33" s="9">
        <v>20000</v>
      </c>
      <c r="E33" s="7">
        <v>120000</v>
      </c>
      <c r="F33" s="7">
        <v>300000</v>
      </c>
    </row>
    <row r="34" spans="1:6" ht="21">
      <c r="A34" s="5"/>
      <c r="B34" s="10" t="s">
        <v>17</v>
      </c>
      <c r="C34" s="9">
        <v>360000</v>
      </c>
      <c r="D34" s="9">
        <v>45000</v>
      </c>
      <c r="E34" s="7">
        <v>235500</v>
      </c>
      <c r="F34" s="7">
        <v>640500</v>
      </c>
    </row>
    <row r="35" spans="1:6" ht="21">
      <c r="A35" s="5"/>
      <c r="B35" s="12" t="s">
        <v>11</v>
      </c>
      <c r="C35" s="11">
        <v>200583</v>
      </c>
      <c r="D35" s="11">
        <v>6000</v>
      </c>
      <c r="E35" s="11">
        <v>75000</v>
      </c>
      <c r="F35" s="11">
        <v>281583</v>
      </c>
    </row>
    <row r="36" spans="1:6" ht="21">
      <c r="A36" s="5"/>
      <c r="B36" s="10" t="s">
        <v>13</v>
      </c>
      <c r="C36" s="9">
        <v>200583</v>
      </c>
      <c r="D36" s="9">
        <v>6000</v>
      </c>
      <c r="E36" s="9">
        <v>75000</v>
      </c>
      <c r="F36" s="7">
        <v>281583</v>
      </c>
    </row>
    <row r="37" spans="1:6" ht="21">
      <c r="A37" s="6"/>
      <c r="B37" s="10" t="s">
        <v>12</v>
      </c>
      <c r="C37" s="9"/>
      <c r="D37" s="9"/>
      <c r="E37" s="9"/>
      <c r="F37" s="7">
        <v>0</v>
      </c>
    </row>
    <row r="38" spans="1:6" ht="21">
      <c r="A38" s="4" t="s">
        <v>21</v>
      </c>
      <c r="B38" s="16" t="s">
        <v>19</v>
      </c>
      <c r="C38" s="15">
        <v>5275806</v>
      </c>
      <c r="D38" s="15">
        <v>691141</v>
      </c>
      <c r="E38" s="15">
        <v>2123075</v>
      </c>
      <c r="F38" s="15">
        <v>8090022</v>
      </c>
    </row>
    <row r="39" spans="1:6" ht="21">
      <c r="A39" s="5"/>
      <c r="B39" s="13" t="s">
        <v>4</v>
      </c>
      <c r="C39" s="14">
        <v>4631260</v>
      </c>
      <c r="D39" s="14">
        <v>625810</v>
      </c>
      <c r="E39" s="14">
        <v>1877430</v>
      </c>
      <c r="F39" s="14">
        <v>7134500</v>
      </c>
    </row>
    <row r="40" spans="1:6" ht="21">
      <c r="A40" s="5"/>
      <c r="B40" s="8" t="s">
        <v>5</v>
      </c>
      <c r="C40" s="9">
        <v>4631260</v>
      </c>
      <c r="D40" s="9">
        <v>625810</v>
      </c>
      <c r="E40" s="7">
        <v>1877430</v>
      </c>
      <c r="F40" s="7">
        <v>7134500</v>
      </c>
    </row>
    <row r="41" spans="1:6" ht="21">
      <c r="A41" s="5"/>
      <c r="B41" s="13" t="s">
        <v>6</v>
      </c>
      <c r="C41" s="14">
        <v>644546</v>
      </c>
      <c r="D41" s="14">
        <v>65331</v>
      </c>
      <c r="E41" s="14">
        <v>245645</v>
      </c>
      <c r="F41" s="14">
        <v>955522</v>
      </c>
    </row>
    <row r="42" spans="1:6" ht="21">
      <c r="A42" s="5"/>
      <c r="B42" s="12" t="s">
        <v>9</v>
      </c>
      <c r="C42" s="11">
        <v>508000</v>
      </c>
      <c r="D42" s="11">
        <v>61000</v>
      </c>
      <c r="E42" s="11">
        <v>198000</v>
      </c>
      <c r="F42" s="11">
        <v>767000</v>
      </c>
    </row>
    <row r="43" spans="1:6" ht="21">
      <c r="A43" s="5"/>
      <c r="B43" s="10" t="s">
        <v>7</v>
      </c>
      <c r="C43" s="9">
        <v>0</v>
      </c>
      <c r="D43" s="9">
        <v>0</v>
      </c>
      <c r="E43" s="7">
        <v>0</v>
      </c>
      <c r="F43" s="7">
        <v>0</v>
      </c>
    </row>
    <row r="44" spans="1:6" ht="21">
      <c r="A44" s="5"/>
      <c r="B44" s="10" t="s">
        <v>8</v>
      </c>
      <c r="C44" s="9">
        <v>105000</v>
      </c>
      <c r="D44" s="9">
        <v>15000</v>
      </c>
      <c r="E44" s="7">
        <v>60000</v>
      </c>
      <c r="F44" s="7">
        <v>180000</v>
      </c>
    </row>
    <row r="45" spans="1:6" ht="21">
      <c r="A45" s="5"/>
      <c r="B45" s="10" t="s">
        <v>17</v>
      </c>
      <c r="C45" s="9">
        <v>403000</v>
      </c>
      <c r="D45" s="9">
        <v>46000</v>
      </c>
      <c r="E45" s="7">
        <v>138000</v>
      </c>
      <c r="F45" s="7">
        <v>587000</v>
      </c>
    </row>
    <row r="46" spans="1:6" ht="21">
      <c r="A46" s="5"/>
      <c r="B46" s="12" t="s">
        <v>11</v>
      </c>
      <c r="C46" s="11">
        <v>136546</v>
      </c>
      <c r="D46" s="11">
        <v>4331</v>
      </c>
      <c r="E46" s="11">
        <v>47645</v>
      </c>
      <c r="F46" s="11">
        <v>188522</v>
      </c>
    </row>
    <row r="47" spans="1:6" ht="21">
      <c r="A47" s="5"/>
      <c r="B47" s="10" t="s">
        <v>13</v>
      </c>
      <c r="C47" s="9">
        <v>127346</v>
      </c>
      <c r="D47" s="9">
        <v>4331</v>
      </c>
      <c r="E47" s="9">
        <v>47645</v>
      </c>
      <c r="F47" s="7">
        <v>179322</v>
      </c>
    </row>
    <row r="48" spans="1:6" ht="21">
      <c r="A48" s="6"/>
      <c r="B48" s="10" t="s">
        <v>12</v>
      </c>
      <c r="C48" s="9">
        <v>9200</v>
      </c>
      <c r="D48" s="9">
        <v>0</v>
      </c>
      <c r="E48" s="9">
        <v>0</v>
      </c>
      <c r="F48" s="7">
        <v>9200</v>
      </c>
    </row>
    <row r="49" spans="1:6" ht="21">
      <c r="A49" s="4" t="s">
        <v>22</v>
      </c>
      <c r="B49" s="16" t="s">
        <v>19</v>
      </c>
      <c r="C49" s="15">
        <v>3931082.1500000004</v>
      </c>
      <c r="D49" s="15">
        <v>518856</v>
      </c>
      <c r="E49" s="15">
        <v>1633376</v>
      </c>
      <c r="F49" s="15">
        <v>6083314.1500000004</v>
      </c>
    </row>
    <row r="50" spans="1:6" ht="21">
      <c r="A50" s="5"/>
      <c r="B50" s="13" t="s">
        <v>4</v>
      </c>
      <c r="C50" s="14">
        <v>3381568.89</v>
      </c>
      <c r="D50" s="14">
        <v>452180</v>
      </c>
      <c r="E50" s="14">
        <v>1356540</v>
      </c>
      <c r="F50" s="14">
        <v>5190288.8900000006</v>
      </c>
    </row>
    <row r="51" spans="1:6" ht="21">
      <c r="A51" s="5"/>
      <c r="B51" s="8" t="s">
        <v>5</v>
      </c>
      <c r="C51" s="9">
        <v>3381568.89</v>
      </c>
      <c r="D51" s="9">
        <v>452180</v>
      </c>
      <c r="E51" s="7">
        <v>1356540</v>
      </c>
      <c r="F51" s="7">
        <v>5190288.8900000006</v>
      </c>
    </row>
    <row r="52" spans="1:6" ht="21">
      <c r="A52" s="5"/>
      <c r="B52" s="13" t="s">
        <v>6</v>
      </c>
      <c r="C52" s="14">
        <v>549513.26</v>
      </c>
      <c r="D52" s="14">
        <v>66676</v>
      </c>
      <c r="E52" s="14">
        <v>276836</v>
      </c>
      <c r="F52" s="14">
        <v>893025.26</v>
      </c>
    </row>
    <row r="53" spans="1:6" ht="21">
      <c r="A53" s="5"/>
      <c r="B53" s="12" t="s">
        <v>9</v>
      </c>
      <c r="C53" s="11">
        <v>443346.5</v>
      </c>
      <c r="D53" s="11">
        <v>63400</v>
      </c>
      <c r="E53" s="11">
        <v>240800</v>
      </c>
      <c r="F53" s="11">
        <v>747546.5</v>
      </c>
    </row>
    <row r="54" spans="1:6" ht="21">
      <c r="A54" s="5"/>
      <c r="B54" s="10" t="s">
        <v>7</v>
      </c>
      <c r="C54" s="9">
        <v>168500</v>
      </c>
      <c r="D54" s="9">
        <v>27900</v>
      </c>
      <c r="E54" s="7">
        <v>85800</v>
      </c>
      <c r="F54" s="7">
        <v>282200</v>
      </c>
    </row>
    <row r="55" spans="1:6" ht="21">
      <c r="A55" s="5"/>
      <c r="B55" s="10" t="s">
        <v>8</v>
      </c>
      <c r="C55" s="9">
        <v>127346.5</v>
      </c>
      <c r="D55" s="9">
        <v>15000</v>
      </c>
      <c r="E55" s="7">
        <v>60000</v>
      </c>
      <c r="F55" s="7">
        <v>202346.5</v>
      </c>
    </row>
    <row r="56" spans="1:6" ht="21">
      <c r="A56" s="5"/>
      <c r="B56" s="10" t="s">
        <v>17</v>
      </c>
      <c r="C56" s="9">
        <v>147500</v>
      </c>
      <c r="D56" s="9">
        <v>20500</v>
      </c>
      <c r="E56" s="7">
        <v>95000</v>
      </c>
      <c r="F56" s="7">
        <v>263000</v>
      </c>
    </row>
    <row r="57" spans="1:6" ht="21">
      <c r="A57" s="5"/>
      <c r="B57" s="12" t="s">
        <v>11</v>
      </c>
      <c r="C57" s="11">
        <v>106166.76</v>
      </c>
      <c r="D57" s="11">
        <v>3276</v>
      </c>
      <c r="E57" s="11">
        <v>36036</v>
      </c>
      <c r="F57" s="11">
        <v>145478.76</v>
      </c>
    </row>
    <row r="58" spans="1:6" ht="21">
      <c r="A58" s="5"/>
      <c r="B58" s="10" t="s">
        <v>13</v>
      </c>
      <c r="C58" s="9">
        <v>92591</v>
      </c>
      <c r="D58" s="9">
        <v>3276</v>
      </c>
      <c r="E58" s="9">
        <v>36036</v>
      </c>
      <c r="F58" s="7">
        <v>131903</v>
      </c>
    </row>
    <row r="59" spans="1:6" ht="21">
      <c r="A59" s="6"/>
      <c r="B59" s="10" t="s">
        <v>12</v>
      </c>
      <c r="C59" s="9">
        <v>13575.76</v>
      </c>
      <c r="D59" s="9"/>
      <c r="E59" s="9"/>
      <c r="F59" s="7">
        <v>13575.76</v>
      </c>
    </row>
    <row r="60" spans="1:6" ht="21">
      <c r="A60" s="4" t="s">
        <v>23</v>
      </c>
      <c r="B60" s="16" t="s">
        <v>19</v>
      </c>
      <c r="C60" s="15">
        <v>4871637.1999999993</v>
      </c>
      <c r="D60" s="15">
        <v>593508</v>
      </c>
      <c r="E60" s="15">
        <v>1915928</v>
      </c>
      <c r="F60" s="15">
        <v>7381073.1999999993</v>
      </c>
    </row>
    <row r="61" spans="1:6" ht="21">
      <c r="A61" s="5" t="s">
        <v>33</v>
      </c>
      <c r="B61" s="13" t="s">
        <v>4</v>
      </c>
      <c r="C61" s="14">
        <v>4286660.68</v>
      </c>
      <c r="D61" s="14">
        <v>524770</v>
      </c>
      <c r="E61" s="14">
        <v>1613310</v>
      </c>
      <c r="F61" s="14">
        <v>6424740.6799999997</v>
      </c>
    </row>
    <row r="62" spans="1:6" ht="21">
      <c r="A62" s="5"/>
      <c r="B62" s="8" t="s">
        <v>5</v>
      </c>
      <c r="C62" s="9">
        <v>4286660.68</v>
      </c>
      <c r="D62" s="9">
        <v>524770</v>
      </c>
      <c r="E62" s="7">
        <v>1613310</v>
      </c>
      <c r="F62" s="7">
        <v>6424740.6799999997</v>
      </c>
    </row>
    <row r="63" spans="1:6" ht="21">
      <c r="A63" s="5"/>
      <c r="B63" s="13" t="s">
        <v>6</v>
      </c>
      <c r="C63" s="14">
        <v>584976.52</v>
      </c>
      <c r="D63" s="14">
        <v>68738</v>
      </c>
      <c r="E63" s="14">
        <v>302618</v>
      </c>
      <c r="F63" s="14">
        <v>956332.52</v>
      </c>
    </row>
    <row r="64" spans="1:6" ht="21">
      <c r="A64" s="5"/>
      <c r="B64" s="12" t="s">
        <v>9</v>
      </c>
      <c r="C64" s="11">
        <v>455000</v>
      </c>
      <c r="D64" s="11">
        <v>65000</v>
      </c>
      <c r="E64" s="11">
        <v>260000</v>
      </c>
      <c r="F64" s="11">
        <v>780000</v>
      </c>
    </row>
    <row r="65" spans="1:6" ht="21">
      <c r="A65" s="5"/>
      <c r="B65" s="10" t="s">
        <v>7</v>
      </c>
      <c r="C65" s="9">
        <v>28000</v>
      </c>
      <c r="D65" s="9">
        <v>4000</v>
      </c>
      <c r="E65" s="7">
        <v>16000</v>
      </c>
      <c r="F65" s="7">
        <v>48000</v>
      </c>
    </row>
    <row r="66" spans="1:6" ht="21">
      <c r="A66" s="5"/>
      <c r="B66" s="10" t="s">
        <v>8</v>
      </c>
      <c r="C66" s="9">
        <v>175000</v>
      </c>
      <c r="D66" s="9">
        <v>25000</v>
      </c>
      <c r="E66" s="7">
        <v>100000</v>
      </c>
      <c r="F66" s="7">
        <v>300000</v>
      </c>
    </row>
    <row r="67" spans="1:6" ht="21">
      <c r="A67" s="5"/>
      <c r="B67" s="10" t="s">
        <v>17</v>
      </c>
      <c r="C67" s="9">
        <v>252000</v>
      </c>
      <c r="D67" s="9">
        <v>36000</v>
      </c>
      <c r="E67" s="7">
        <v>144000</v>
      </c>
      <c r="F67" s="7">
        <v>432000</v>
      </c>
    </row>
    <row r="68" spans="1:6" ht="21">
      <c r="A68" s="5"/>
      <c r="B68" s="12" t="s">
        <v>11</v>
      </c>
      <c r="C68" s="11">
        <v>129976.52</v>
      </c>
      <c r="D68" s="11">
        <v>3738</v>
      </c>
      <c r="E68" s="11">
        <v>42618</v>
      </c>
      <c r="F68" s="11">
        <v>176332.52</v>
      </c>
    </row>
    <row r="69" spans="1:6" ht="21">
      <c r="A69" s="5"/>
      <c r="B69" s="10" t="s">
        <v>13</v>
      </c>
      <c r="C69" s="9">
        <v>117707</v>
      </c>
      <c r="D69" s="9">
        <v>3738</v>
      </c>
      <c r="E69" s="9">
        <v>42618</v>
      </c>
      <c r="F69" s="7">
        <v>164063</v>
      </c>
    </row>
    <row r="70" spans="1:6" ht="21">
      <c r="A70" s="6"/>
      <c r="B70" s="10" t="s">
        <v>12</v>
      </c>
      <c r="C70" s="9">
        <v>12269.52</v>
      </c>
      <c r="D70" s="9">
        <v>0</v>
      </c>
      <c r="E70" s="9">
        <v>0</v>
      </c>
      <c r="F70" s="7">
        <v>12269.52</v>
      </c>
    </row>
    <row r="71" spans="1:6" ht="21">
      <c r="A71" s="4" t="s">
        <v>24</v>
      </c>
      <c r="B71" s="16" t="s">
        <v>19</v>
      </c>
      <c r="C71" s="15">
        <v>7386551.0599999996</v>
      </c>
      <c r="D71" s="15">
        <v>857342</v>
      </c>
      <c r="E71" s="15">
        <v>2726466</v>
      </c>
      <c r="F71" s="15">
        <v>10970359.059999999</v>
      </c>
    </row>
    <row r="72" spans="1:6" ht="21">
      <c r="A72" s="5"/>
      <c r="B72" s="13" t="s">
        <v>4</v>
      </c>
      <c r="C72" s="14">
        <v>6585268.0599999996</v>
      </c>
      <c r="D72" s="14">
        <v>762950</v>
      </c>
      <c r="E72" s="14">
        <v>2396850</v>
      </c>
      <c r="F72" s="14">
        <v>9745068.0599999987</v>
      </c>
    </row>
    <row r="73" spans="1:6" ht="21">
      <c r="A73" s="5"/>
      <c r="B73" s="8" t="s">
        <v>5</v>
      </c>
      <c r="C73" s="9">
        <v>6585268.0599999996</v>
      </c>
      <c r="D73" s="9">
        <v>762950</v>
      </c>
      <c r="E73" s="7">
        <v>2396850</v>
      </c>
      <c r="F73" s="7">
        <v>9745068.0599999987</v>
      </c>
    </row>
    <row r="74" spans="1:6" ht="21">
      <c r="A74" s="5"/>
      <c r="B74" s="13" t="s">
        <v>6</v>
      </c>
      <c r="C74" s="14">
        <v>801283</v>
      </c>
      <c r="D74" s="14">
        <v>94392</v>
      </c>
      <c r="E74" s="14">
        <v>329616</v>
      </c>
      <c r="F74" s="14">
        <v>1225291</v>
      </c>
    </row>
    <row r="75" spans="1:6" ht="21">
      <c r="A75" s="5"/>
      <c r="B75" s="12" t="s">
        <v>9</v>
      </c>
      <c r="C75" s="11">
        <v>629500</v>
      </c>
      <c r="D75" s="11">
        <v>89000</v>
      </c>
      <c r="E75" s="11">
        <v>267000</v>
      </c>
      <c r="F75" s="11">
        <v>985500</v>
      </c>
    </row>
    <row r="76" spans="1:6" ht="21">
      <c r="A76" s="5"/>
      <c r="B76" s="10" t="s">
        <v>7</v>
      </c>
      <c r="C76" s="9">
        <v>32000</v>
      </c>
      <c r="D76" s="9">
        <v>4000</v>
      </c>
      <c r="E76" s="7">
        <v>12000</v>
      </c>
      <c r="F76" s="7">
        <v>48000</v>
      </c>
    </row>
    <row r="77" spans="1:6" ht="21">
      <c r="A77" s="5"/>
      <c r="B77" s="10" t="s">
        <v>8</v>
      </c>
      <c r="C77" s="9">
        <v>80000</v>
      </c>
      <c r="D77" s="9">
        <v>20000</v>
      </c>
      <c r="E77" s="7">
        <v>60000</v>
      </c>
      <c r="F77" s="7">
        <v>160000</v>
      </c>
    </row>
    <row r="78" spans="1:6" ht="21">
      <c r="A78" s="5"/>
      <c r="B78" s="10" t="s">
        <v>17</v>
      </c>
      <c r="C78" s="9">
        <v>517500</v>
      </c>
      <c r="D78" s="9">
        <v>65000</v>
      </c>
      <c r="E78" s="7">
        <v>195000</v>
      </c>
      <c r="F78" s="7">
        <v>777500</v>
      </c>
    </row>
    <row r="79" spans="1:6" ht="21">
      <c r="A79" s="5"/>
      <c r="B79" s="12" t="s">
        <v>11</v>
      </c>
      <c r="C79" s="11">
        <v>171783</v>
      </c>
      <c r="D79" s="11">
        <v>5392</v>
      </c>
      <c r="E79" s="11">
        <v>62616</v>
      </c>
      <c r="F79" s="11">
        <v>239791</v>
      </c>
    </row>
    <row r="80" spans="1:6" ht="21">
      <c r="A80" s="5"/>
      <c r="B80" s="10" t="s">
        <v>13</v>
      </c>
      <c r="C80" s="9">
        <v>158783</v>
      </c>
      <c r="D80" s="9">
        <v>5392</v>
      </c>
      <c r="E80" s="9">
        <v>62616</v>
      </c>
      <c r="F80" s="7">
        <v>226791</v>
      </c>
    </row>
    <row r="81" spans="1:6" ht="21">
      <c r="A81" s="6"/>
      <c r="B81" s="10" t="s">
        <v>12</v>
      </c>
      <c r="C81" s="9">
        <v>13000</v>
      </c>
      <c r="D81" s="9">
        <v>0</v>
      </c>
      <c r="E81" s="9">
        <v>0</v>
      </c>
      <c r="F81" s="7">
        <v>13000</v>
      </c>
    </row>
    <row r="82" spans="1:6" ht="21">
      <c r="A82" s="4" t="s">
        <v>25</v>
      </c>
      <c r="B82" s="16" t="s">
        <v>19</v>
      </c>
      <c r="C82" s="15">
        <v>3478465.91</v>
      </c>
      <c r="D82" s="15">
        <v>432890</v>
      </c>
      <c r="E82" s="15">
        <v>1314270</v>
      </c>
      <c r="F82" s="15">
        <v>5225625.91</v>
      </c>
    </row>
    <row r="83" spans="1:6" ht="21">
      <c r="A83" s="5"/>
      <c r="B83" s="13" t="s">
        <v>4</v>
      </c>
      <c r="C83" s="14">
        <v>2447140</v>
      </c>
      <c r="D83" s="14">
        <v>309440</v>
      </c>
      <c r="E83" s="14">
        <v>928320</v>
      </c>
      <c r="F83" s="14">
        <v>3684900</v>
      </c>
    </row>
    <row r="84" spans="1:6" ht="21">
      <c r="A84" s="5"/>
      <c r="B84" s="8" t="s">
        <v>5</v>
      </c>
      <c r="C84" s="9">
        <v>2447140</v>
      </c>
      <c r="D84" s="9">
        <v>309440</v>
      </c>
      <c r="E84" s="7">
        <v>928320</v>
      </c>
      <c r="F84" s="7">
        <v>3684900</v>
      </c>
    </row>
    <row r="85" spans="1:6" ht="21">
      <c r="A85" s="5"/>
      <c r="B85" s="13" t="s">
        <v>6</v>
      </c>
      <c r="C85" s="14">
        <v>1031325.91</v>
      </c>
      <c r="D85" s="14">
        <v>123450</v>
      </c>
      <c r="E85" s="14">
        <v>385950</v>
      </c>
      <c r="F85" s="14">
        <v>1540725.91</v>
      </c>
    </row>
    <row r="86" spans="1:6" ht="21">
      <c r="A86" s="5"/>
      <c r="B86" s="12" t="s">
        <v>9</v>
      </c>
      <c r="C86" s="11">
        <v>964500</v>
      </c>
      <c r="D86" s="11">
        <v>121500</v>
      </c>
      <c r="E86" s="11">
        <v>364500</v>
      </c>
      <c r="F86" s="11">
        <v>1450500</v>
      </c>
    </row>
    <row r="87" spans="1:6" ht="21">
      <c r="A87" s="5"/>
      <c r="B87" s="10" t="s">
        <v>7</v>
      </c>
      <c r="C87" s="9">
        <v>36000</v>
      </c>
      <c r="D87" s="9">
        <v>4000</v>
      </c>
      <c r="E87" s="7">
        <v>12000</v>
      </c>
      <c r="F87" s="7">
        <v>52000</v>
      </c>
    </row>
    <row r="88" spans="1:6" ht="21">
      <c r="A88" s="5"/>
      <c r="B88" s="10" t="s">
        <v>8</v>
      </c>
      <c r="C88" s="9">
        <v>400000</v>
      </c>
      <c r="D88" s="9">
        <v>50000</v>
      </c>
      <c r="E88" s="7">
        <v>150000</v>
      </c>
      <c r="F88" s="7">
        <v>600000</v>
      </c>
    </row>
    <row r="89" spans="1:6" ht="21">
      <c r="A89" s="5"/>
      <c r="B89" s="10" t="s">
        <v>17</v>
      </c>
      <c r="C89" s="9">
        <v>528500</v>
      </c>
      <c r="D89" s="9">
        <v>67500</v>
      </c>
      <c r="E89" s="7">
        <v>202500</v>
      </c>
      <c r="F89" s="7">
        <v>798500</v>
      </c>
    </row>
    <row r="90" spans="1:6" ht="21">
      <c r="A90" s="5"/>
      <c r="B90" s="12" t="s">
        <v>11</v>
      </c>
      <c r="C90" s="11">
        <v>66825.91</v>
      </c>
      <c r="D90" s="11">
        <v>1950</v>
      </c>
      <c r="E90" s="11">
        <v>21450</v>
      </c>
      <c r="F90" s="11">
        <v>90225.91</v>
      </c>
    </row>
    <row r="91" spans="1:6" ht="21">
      <c r="A91" s="5"/>
      <c r="B91" s="10" t="s">
        <v>13</v>
      </c>
      <c r="C91" s="9">
        <v>59835</v>
      </c>
      <c r="D91" s="9">
        <v>1950</v>
      </c>
      <c r="E91" s="9">
        <v>21450</v>
      </c>
      <c r="F91" s="7">
        <v>83235</v>
      </c>
    </row>
    <row r="92" spans="1:6" ht="21">
      <c r="A92" s="6"/>
      <c r="B92" s="10" t="s">
        <v>12</v>
      </c>
      <c r="C92" s="9">
        <v>6990.91</v>
      </c>
      <c r="D92" s="9">
        <v>0</v>
      </c>
      <c r="E92" s="9">
        <v>0</v>
      </c>
      <c r="F92" s="7">
        <v>6990.91</v>
      </c>
    </row>
    <row r="93" spans="1:6" ht="21">
      <c r="A93" s="4" t="s">
        <v>26</v>
      </c>
      <c r="B93" s="16" t="s">
        <v>19</v>
      </c>
      <c r="C93" s="15">
        <v>4412550</v>
      </c>
      <c r="D93" s="15">
        <v>551580</v>
      </c>
      <c r="E93" s="15">
        <v>1762490</v>
      </c>
      <c r="F93" s="15">
        <v>6726620</v>
      </c>
    </row>
    <row r="94" spans="1:6" ht="21">
      <c r="A94" s="5"/>
      <c r="B94" s="13" t="s">
        <v>4</v>
      </c>
      <c r="C94" s="14">
        <v>3824240</v>
      </c>
      <c r="D94" s="14">
        <v>483430</v>
      </c>
      <c r="E94" s="14">
        <v>1504290</v>
      </c>
      <c r="F94" s="14">
        <v>5811960</v>
      </c>
    </row>
    <row r="95" spans="1:6" ht="21">
      <c r="A95" s="5"/>
      <c r="B95" s="8" t="s">
        <v>5</v>
      </c>
      <c r="C95" s="9">
        <v>3824240</v>
      </c>
      <c r="D95" s="9">
        <v>483430</v>
      </c>
      <c r="E95" s="7">
        <v>1504290</v>
      </c>
      <c r="F95" s="7">
        <v>5811960</v>
      </c>
    </row>
    <row r="96" spans="1:6" ht="21">
      <c r="A96" s="5"/>
      <c r="B96" s="13" t="s">
        <v>6</v>
      </c>
      <c r="C96" s="14">
        <v>588310</v>
      </c>
      <c r="D96" s="14">
        <v>68150</v>
      </c>
      <c r="E96" s="14">
        <v>258200</v>
      </c>
      <c r="F96" s="14">
        <v>914660</v>
      </c>
    </row>
    <row r="97" spans="1:6" ht="21">
      <c r="A97" s="5"/>
      <c r="B97" s="12" t="s">
        <v>9</v>
      </c>
      <c r="C97" s="11">
        <v>465600</v>
      </c>
      <c r="D97" s="11">
        <v>64700</v>
      </c>
      <c r="E97" s="11">
        <v>218600</v>
      </c>
      <c r="F97" s="11">
        <v>748900</v>
      </c>
    </row>
    <row r="98" spans="1:6" ht="21">
      <c r="A98" s="5"/>
      <c r="B98" s="10" t="s">
        <v>7</v>
      </c>
      <c r="C98" s="9">
        <v>65600</v>
      </c>
      <c r="D98" s="9">
        <v>8200</v>
      </c>
      <c r="E98" s="7">
        <v>24600</v>
      </c>
      <c r="F98" s="7">
        <v>98400</v>
      </c>
    </row>
    <row r="99" spans="1:6" ht="21">
      <c r="A99" s="5"/>
      <c r="B99" s="10" t="s">
        <v>8</v>
      </c>
      <c r="C99" s="9">
        <v>160000</v>
      </c>
      <c r="D99" s="9">
        <v>25000</v>
      </c>
      <c r="E99" s="7">
        <v>90000</v>
      </c>
      <c r="F99" s="7">
        <v>275000</v>
      </c>
    </row>
    <row r="100" spans="1:6" ht="21">
      <c r="A100" s="5"/>
      <c r="B100" s="10" t="s">
        <v>17</v>
      </c>
      <c r="C100" s="9">
        <v>240000</v>
      </c>
      <c r="D100" s="9">
        <v>31500</v>
      </c>
      <c r="E100" s="7">
        <v>104000</v>
      </c>
      <c r="F100" s="7">
        <v>375500</v>
      </c>
    </row>
    <row r="101" spans="1:6" ht="21">
      <c r="A101" s="5"/>
      <c r="B101" s="12" t="s">
        <v>11</v>
      </c>
      <c r="C101" s="11">
        <v>122710</v>
      </c>
      <c r="D101" s="11">
        <v>3450</v>
      </c>
      <c r="E101" s="11">
        <v>39600</v>
      </c>
      <c r="F101" s="11">
        <v>165760</v>
      </c>
    </row>
    <row r="102" spans="1:6" ht="21">
      <c r="A102" s="5"/>
      <c r="B102" s="10" t="s">
        <v>13</v>
      </c>
      <c r="C102" s="9">
        <v>114500</v>
      </c>
      <c r="D102" s="9">
        <v>3450</v>
      </c>
      <c r="E102" s="9">
        <v>39600</v>
      </c>
      <c r="F102" s="7">
        <v>157550</v>
      </c>
    </row>
    <row r="103" spans="1:6" ht="21">
      <c r="A103" s="6"/>
      <c r="B103" s="10" t="s">
        <v>12</v>
      </c>
      <c r="C103" s="9">
        <v>8210</v>
      </c>
      <c r="D103" s="9">
        <v>0</v>
      </c>
      <c r="E103" s="9">
        <v>0</v>
      </c>
      <c r="F103" s="7">
        <v>8210</v>
      </c>
    </row>
    <row r="104" spans="1:6" ht="21">
      <c r="A104" s="4" t="s">
        <v>27</v>
      </c>
      <c r="B104" s="16" t="s">
        <v>19</v>
      </c>
      <c r="C104" s="15">
        <v>6540502.1800000006</v>
      </c>
      <c r="D104" s="15">
        <v>714898</v>
      </c>
      <c r="E104" s="15">
        <v>2708429.94</v>
      </c>
      <c r="F104" s="15">
        <v>9963830.1199999992</v>
      </c>
    </row>
    <row r="105" spans="1:6" ht="21">
      <c r="A105" s="5"/>
      <c r="B105" s="13" t="s">
        <v>4</v>
      </c>
      <c r="C105" s="14">
        <v>5780131.7300000004</v>
      </c>
      <c r="D105" s="14">
        <v>709810</v>
      </c>
      <c r="E105" s="14">
        <v>2246161.94</v>
      </c>
      <c r="F105" s="14">
        <v>8736103.6699999999</v>
      </c>
    </row>
    <row r="106" spans="1:6" ht="21">
      <c r="A106" s="5"/>
      <c r="B106" s="8" t="s">
        <v>5</v>
      </c>
      <c r="C106" s="9">
        <v>5780131.7300000004</v>
      </c>
      <c r="D106" s="9">
        <v>709810</v>
      </c>
      <c r="E106" s="7">
        <v>2246161.94</v>
      </c>
      <c r="F106" s="7">
        <v>8736103.6699999999</v>
      </c>
    </row>
    <row r="107" spans="1:6" ht="21">
      <c r="A107" s="5"/>
      <c r="B107" s="13" t="s">
        <v>6</v>
      </c>
      <c r="C107" s="14">
        <v>760370.45</v>
      </c>
      <c r="D107" s="14">
        <v>5088</v>
      </c>
      <c r="E107" s="14">
        <v>462268</v>
      </c>
      <c r="F107" s="14">
        <v>1227726.45</v>
      </c>
    </row>
    <row r="108" spans="1:6" ht="21">
      <c r="A108" s="5"/>
      <c r="B108" s="12" t="s">
        <v>9</v>
      </c>
      <c r="C108" s="11">
        <v>582500</v>
      </c>
      <c r="D108" s="11">
        <v>0</v>
      </c>
      <c r="E108" s="11">
        <v>403000</v>
      </c>
      <c r="F108" s="11">
        <v>985500</v>
      </c>
    </row>
    <row r="109" spans="1:6" ht="21">
      <c r="A109" s="5"/>
      <c r="B109" s="10" t="s">
        <v>7</v>
      </c>
      <c r="C109" s="9">
        <v>72000</v>
      </c>
      <c r="D109" s="9">
        <v>0</v>
      </c>
      <c r="E109" s="7">
        <v>24000</v>
      </c>
      <c r="F109" s="7">
        <v>96000</v>
      </c>
    </row>
    <row r="110" spans="1:6" ht="21">
      <c r="A110" s="5"/>
      <c r="B110" s="10" t="s">
        <v>8</v>
      </c>
      <c r="C110" s="9">
        <v>235000</v>
      </c>
      <c r="D110" s="9">
        <v>0</v>
      </c>
      <c r="E110" s="7">
        <v>190000</v>
      </c>
      <c r="F110" s="7">
        <v>425000</v>
      </c>
    </row>
    <row r="111" spans="1:6" ht="21">
      <c r="A111" s="5"/>
      <c r="B111" s="10" t="s">
        <v>17</v>
      </c>
      <c r="C111" s="9">
        <v>275500</v>
      </c>
      <c r="D111" s="9">
        <v>0</v>
      </c>
      <c r="E111" s="7">
        <v>189000</v>
      </c>
      <c r="F111" s="7">
        <v>464500</v>
      </c>
    </row>
    <row r="112" spans="1:6" ht="21">
      <c r="A112" s="5"/>
      <c r="B112" s="12" t="s">
        <v>11</v>
      </c>
      <c r="C112" s="11">
        <v>177870.45</v>
      </c>
      <c r="D112" s="11">
        <v>5088</v>
      </c>
      <c r="E112" s="11">
        <v>59268</v>
      </c>
      <c r="F112" s="11">
        <v>242226.45</v>
      </c>
    </row>
    <row r="113" spans="1:6" ht="21">
      <c r="A113" s="5"/>
      <c r="B113" s="10" t="s">
        <v>13</v>
      </c>
      <c r="C113" s="9">
        <v>160507</v>
      </c>
      <c r="D113" s="9">
        <v>5088</v>
      </c>
      <c r="E113" s="9">
        <v>59268</v>
      </c>
      <c r="F113" s="7">
        <v>224863</v>
      </c>
    </row>
    <row r="114" spans="1:6" ht="21">
      <c r="A114" s="6"/>
      <c r="B114" s="10" t="s">
        <v>12</v>
      </c>
      <c r="C114" s="9">
        <v>17363.45</v>
      </c>
      <c r="D114" s="9">
        <v>0</v>
      </c>
      <c r="E114" s="9">
        <v>0</v>
      </c>
      <c r="F114" s="7">
        <v>17363.45</v>
      </c>
    </row>
    <row r="115" spans="1:6" ht="21">
      <c r="A115" s="4" t="s">
        <v>28</v>
      </c>
      <c r="B115" s="16" t="s">
        <v>19</v>
      </c>
      <c r="C115" s="15">
        <v>4465637</v>
      </c>
      <c r="D115" s="15">
        <v>556266</v>
      </c>
      <c r="E115" s="15">
        <v>1735086</v>
      </c>
      <c r="F115" s="15">
        <v>6756989</v>
      </c>
    </row>
    <row r="116" spans="1:6" ht="21">
      <c r="A116" s="5"/>
      <c r="B116" s="13" t="s">
        <v>4</v>
      </c>
      <c r="C116" s="14">
        <v>4071840</v>
      </c>
      <c r="D116" s="14">
        <v>508980</v>
      </c>
      <c r="E116" s="14">
        <v>1526940</v>
      </c>
      <c r="F116" s="14">
        <v>6107760</v>
      </c>
    </row>
    <row r="117" spans="1:6" ht="21">
      <c r="A117" s="5"/>
      <c r="B117" s="8" t="s">
        <v>5</v>
      </c>
      <c r="C117" s="9">
        <v>4071840</v>
      </c>
      <c r="D117" s="9">
        <v>508980</v>
      </c>
      <c r="E117" s="7">
        <v>1526940</v>
      </c>
      <c r="F117" s="7">
        <v>6107760</v>
      </c>
    </row>
    <row r="118" spans="1:6" ht="21">
      <c r="A118" s="5"/>
      <c r="B118" s="13" t="s">
        <v>6</v>
      </c>
      <c r="C118" s="14">
        <v>393797</v>
      </c>
      <c r="D118" s="14">
        <v>47286</v>
      </c>
      <c r="E118" s="14">
        <v>208146</v>
      </c>
      <c r="F118" s="14">
        <v>649229</v>
      </c>
    </row>
    <row r="119" spans="1:6" ht="21">
      <c r="A119" s="5"/>
      <c r="B119" s="12" t="s">
        <v>9</v>
      </c>
      <c r="C119" s="11">
        <v>284000</v>
      </c>
      <c r="D119" s="11">
        <v>44000</v>
      </c>
      <c r="E119" s="11">
        <v>172000</v>
      </c>
      <c r="F119" s="11">
        <v>500000</v>
      </c>
    </row>
    <row r="120" spans="1:6" ht="21">
      <c r="A120" s="5"/>
      <c r="B120" s="10" t="s">
        <v>7</v>
      </c>
      <c r="C120" s="9">
        <v>28000</v>
      </c>
      <c r="D120" s="9">
        <v>4000</v>
      </c>
      <c r="E120" s="7">
        <v>16000</v>
      </c>
      <c r="F120" s="7">
        <v>48000</v>
      </c>
    </row>
    <row r="121" spans="1:6" ht="21">
      <c r="A121" s="5"/>
      <c r="B121" s="10" t="s">
        <v>8</v>
      </c>
      <c r="C121" s="9">
        <v>35000</v>
      </c>
      <c r="D121" s="9">
        <v>5000</v>
      </c>
      <c r="E121" s="7">
        <v>20000</v>
      </c>
      <c r="F121" s="7">
        <v>60000</v>
      </c>
    </row>
    <row r="122" spans="1:6" ht="21">
      <c r="A122" s="5"/>
      <c r="B122" s="10" t="s">
        <v>17</v>
      </c>
      <c r="C122" s="9">
        <v>221000</v>
      </c>
      <c r="D122" s="9">
        <v>35000</v>
      </c>
      <c r="E122" s="7">
        <v>136000</v>
      </c>
      <c r="F122" s="7">
        <v>392000</v>
      </c>
    </row>
    <row r="123" spans="1:6" ht="21">
      <c r="A123" s="5"/>
      <c r="B123" s="12" t="s">
        <v>11</v>
      </c>
      <c r="C123" s="11">
        <v>109797</v>
      </c>
      <c r="D123" s="11">
        <v>3286</v>
      </c>
      <c r="E123" s="11">
        <v>36146</v>
      </c>
      <c r="F123" s="11">
        <v>149229</v>
      </c>
    </row>
    <row r="124" spans="1:6" ht="21">
      <c r="A124" s="5"/>
      <c r="B124" s="10" t="s">
        <v>13</v>
      </c>
      <c r="C124" s="9">
        <v>109797</v>
      </c>
      <c r="D124" s="9">
        <v>3286</v>
      </c>
      <c r="E124" s="9">
        <v>36146</v>
      </c>
      <c r="F124" s="7">
        <v>149229</v>
      </c>
    </row>
    <row r="125" spans="1:6" ht="21">
      <c r="A125" s="6"/>
      <c r="B125" s="10" t="s">
        <v>12</v>
      </c>
      <c r="C125" s="9"/>
      <c r="D125" s="9"/>
      <c r="E125" s="9"/>
      <c r="F125" s="7">
        <v>0</v>
      </c>
    </row>
    <row r="126" spans="1:6" ht="21">
      <c r="A126" s="4" t="s">
        <v>29</v>
      </c>
      <c r="B126" s="16" t="s">
        <v>19</v>
      </c>
      <c r="C126" s="15">
        <v>6045305.2599999998</v>
      </c>
      <c r="D126" s="15">
        <v>821480</v>
      </c>
      <c r="E126" s="15">
        <v>2598970</v>
      </c>
      <c r="F126" s="15">
        <v>9465755.2599999998</v>
      </c>
    </row>
    <row r="127" spans="1:6" ht="21">
      <c r="A127" s="5"/>
      <c r="B127" s="13" t="s">
        <v>4</v>
      </c>
      <c r="C127" s="14">
        <v>5197352.26</v>
      </c>
      <c r="D127" s="14">
        <v>716480</v>
      </c>
      <c r="E127" s="14">
        <v>2202420</v>
      </c>
      <c r="F127" s="14">
        <v>8116252.2599999998</v>
      </c>
    </row>
    <row r="128" spans="1:6" ht="21">
      <c r="A128" s="5"/>
      <c r="B128" s="8" t="s">
        <v>5</v>
      </c>
      <c r="C128" s="9">
        <v>5197352.26</v>
      </c>
      <c r="D128" s="9">
        <v>716480</v>
      </c>
      <c r="E128" s="7">
        <v>2202420</v>
      </c>
      <c r="F128" s="7">
        <v>8116252.2599999998</v>
      </c>
    </row>
    <row r="129" spans="1:8" ht="21">
      <c r="A129" s="5"/>
      <c r="B129" s="13" t="s">
        <v>6</v>
      </c>
      <c r="C129" s="14">
        <v>847953</v>
      </c>
      <c r="D129" s="14">
        <v>105000</v>
      </c>
      <c r="E129" s="14">
        <v>396550</v>
      </c>
      <c r="F129" s="14">
        <v>1349503</v>
      </c>
    </row>
    <row r="130" spans="1:8" ht="21">
      <c r="A130" s="5"/>
      <c r="B130" s="12" t="s">
        <v>9</v>
      </c>
      <c r="C130" s="11">
        <v>702100</v>
      </c>
      <c r="D130" s="11">
        <v>100200</v>
      </c>
      <c r="E130" s="11">
        <v>342100</v>
      </c>
      <c r="F130" s="11">
        <v>1144400</v>
      </c>
    </row>
    <row r="131" spans="1:8" ht="21">
      <c r="A131" s="5"/>
      <c r="B131" s="10" t="s">
        <v>7</v>
      </c>
      <c r="C131" s="9">
        <v>287600</v>
      </c>
      <c r="D131" s="9">
        <v>39700</v>
      </c>
      <c r="E131" s="7">
        <v>95100</v>
      </c>
      <c r="F131" s="7">
        <v>422400</v>
      </c>
    </row>
    <row r="132" spans="1:8" ht="21">
      <c r="A132" s="5"/>
      <c r="B132" s="10" t="s">
        <v>8</v>
      </c>
      <c r="C132" s="9">
        <v>130000</v>
      </c>
      <c r="D132" s="9">
        <v>20000</v>
      </c>
      <c r="E132" s="7">
        <v>80000</v>
      </c>
      <c r="F132" s="7">
        <v>230000</v>
      </c>
    </row>
    <row r="133" spans="1:8" ht="21">
      <c r="A133" s="5"/>
      <c r="B133" s="10" t="s">
        <v>17</v>
      </c>
      <c r="C133" s="9">
        <v>284500</v>
      </c>
      <c r="D133" s="9">
        <v>40500</v>
      </c>
      <c r="E133" s="7">
        <v>167000</v>
      </c>
      <c r="F133" s="7">
        <v>492000</v>
      </c>
    </row>
    <row r="134" spans="1:8" ht="21">
      <c r="A134" s="5"/>
      <c r="B134" s="12" t="s">
        <v>11</v>
      </c>
      <c r="C134" s="11">
        <v>145853</v>
      </c>
      <c r="D134" s="11">
        <v>4800</v>
      </c>
      <c r="E134" s="11">
        <v>54450</v>
      </c>
      <c r="F134" s="11">
        <v>205103</v>
      </c>
    </row>
    <row r="135" spans="1:8" ht="21">
      <c r="A135" s="5"/>
      <c r="B135" s="10" t="s">
        <v>13</v>
      </c>
      <c r="C135" s="9">
        <v>131503</v>
      </c>
      <c r="D135" s="9">
        <v>4800</v>
      </c>
      <c r="E135" s="9">
        <v>54450</v>
      </c>
      <c r="F135" s="7">
        <v>190753</v>
      </c>
    </row>
    <row r="136" spans="1:8" ht="21">
      <c r="A136" s="6"/>
      <c r="B136" s="10" t="s">
        <v>12</v>
      </c>
      <c r="C136" s="9">
        <v>14350</v>
      </c>
      <c r="D136" s="9">
        <v>0</v>
      </c>
      <c r="E136" s="9">
        <v>0</v>
      </c>
      <c r="F136" s="7">
        <v>14350</v>
      </c>
    </row>
    <row r="137" spans="1:8" ht="21">
      <c r="A137" s="4" t="s">
        <v>30</v>
      </c>
      <c r="B137" s="16" t="s">
        <v>19</v>
      </c>
      <c r="C137" s="15">
        <v>8190108.1299999999</v>
      </c>
      <c r="D137" s="15">
        <v>999868</v>
      </c>
      <c r="E137" s="15">
        <v>3233488</v>
      </c>
      <c r="F137" s="15">
        <v>12423464.129999999</v>
      </c>
    </row>
    <row r="138" spans="1:8" ht="21">
      <c r="A138" s="5"/>
      <c r="B138" s="13" t="s">
        <v>4</v>
      </c>
      <c r="C138" s="14">
        <v>7019667.1299999999</v>
      </c>
      <c r="D138" s="14">
        <v>876230</v>
      </c>
      <c r="E138" s="14">
        <v>2811970</v>
      </c>
      <c r="F138" s="14">
        <v>10707867.129999999</v>
      </c>
    </row>
    <row r="139" spans="1:8" ht="21">
      <c r="A139" s="5"/>
      <c r="B139" s="8" t="s">
        <v>5</v>
      </c>
      <c r="C139" s="9">
        <v>7019667.1299999999</v>
      </c>
      <c r="D139" s="9">
        <v>876230</v>
      </c>
      <c r="E139" s="7">
        <v>2811970</v>
      </c>
      <c r="F139" s="7">
        <v>10707867.129999999</v>
      </c>
    </row>
    <row r="140" spans="1:8" ht="21">
      <c r="A140" s="5"/>
      <c r="B140" s="13" t="s">
        <v>6</v>
      </c>
      <c r="C140" s="14">
        <v>1170441</v>
      </c>
      <c r="D140" s="14">
        <v>123638</v>
      </c>
      <c r="E140" s="14">
        <v>421518</v>
      </c>
      <c r="F140" s="14">
        <v>1715597</v>
      </c>
    </row>
    <row r="141" spans="1:8" ht="21">
      <c r="A141" s="5"/>
      <c r="B141" s="12" t="s">
        <v>9</v>
      </c>
      <c r="C141" s="11">
        <v>954100</v>
      </c>
      <c r="D141" s="11">
        <v>117200</v>
      </c>
      <c r="E141" s="11">
        <v>345600</v>
      </c>
      <c r="F141" s="11">
        <v>1416900</v>
      </c>
      <c r="H141" s="19"/>
    </row>
    <row r="142" spans="1:8" ht="21">
      <c r="A142" s="5"/>
      <c r="B142" s="10" t="s">
        <v>7</v>
      </c>
      <c r="C142" s="9">
        <v>250100</v>
      </c>
      <c r="D142" s="9">
        <v>32700</v>
      </c>
      <c r="E142" s="7">
        <v>92100</v>
      </c>
      <c r="F142" s="7">
        <v>374900</v>
      </c>
    </row>
    <row r="143" spans="1:8" ht="21">
      <c r="A143" s="5"/>
      <c r="B143" s="10" t="s">
        <v>8</v>
      </c>
      <c r="C143" s="9">
        <v>240000</v>
      </c>
      <c r="D143" s="9">
        <v>30000</v>
      </c>
      <c r="E143" s="7">
        <v>90000</v>
      </c>
      <c r="F143" s="7">
        <v>360000</v>
      </c>
    </row>
    <row r="144" spans="1:8" ht="21">
      <c r="A144" s="5"/>
      <c r="B144" s="10" t="s">
        <v>17</v>
      </c>
      <c r="C144" s="9">
        <v>464000</v>
      </c>
      <c r="D144" s="9">
        <v>54500</v>
      </c>
      <c r="E144" s="7">
        <v>163500</v>
      </c>
      <c r="F144" s="7">
        <v>682000</v>
      </c>
    </row>
    <row r="145" spans="1:6" ht="21">
      <c r="A145" s="5"/>
      <c r="B145" s="12" t="s">
        <v>11</v>
      </c>
      <c r="C145" s="11">
        <v>216341</v>
      </c>
      <c r="D145" s="11">
        <v>6438</v>
      </c>
      <c r="E145" s="11">
        <v>75918</v>
      </c>
      <c r="F145" s="11">
        <v>298697</v>
      </c>
    </row>
    <row r="146" spans="1:6" ht="21">
      <c r="A146" s="5"/>
      <c r="B146" s="10" t="s">
        <v>13</v>
      </c>
      <c r="C146" s="9">
        <v>200381</v>
      </c>
      <c r="D146" s="9">
        <v>6438</v>
      </c>
      <c r="E146" s="9">
        <v>75918</v>
      </c>
      <c r="F146" s="7">
        <v>282737</v>
      </c>
    </row>
    <row r="147" spans="1:6" ht="21">
      <c r="A147" s="6"/>
      <c r="B147" s="10" t="s">
        <v>12</v>
      </c>
      <c r="C147" s="9">
        <v>15960</v>
      </c>
      <c r="D147" s="9">
        <v>0</v>
      </c>
      <c r="E147" s="9">
        <v>0</v>
      </c>
      <c r="F147" s="7">
        <v>15960</v>
      </c>
    </row>
    <row r="148" spans="1:6" ht="21">
      <c r="A148" s="5" t="s">
        <v>34</v>
      </c>
      <c r="B148" s="16" t="s">
        <v>19</v>
      </c>
      <c r="C148" s="15">
        <f>+C149+C151</f>
        <v>5705527.9500000002</v>
      </c>
      <c r="D148" s="15">
        <f t="shared" ref="D148:F148" si="4">+D149+D151</f>
        <v>1712436.9</v>
      </c>
      <c r="E148" s="15">
        <f t="shared" si="4"/>
        <v>6282568</v>
      </c>
      <c r="F148" s="15">
        <f t="shared" si="4"/>
        <v>13700532.850000001</v>
      </c>
    </row>
    <row r="149" spans="1:6" ht="21">
      <c r="A149" s="5"/>
      <c r="B149" s="13" t="s">
        <v>4</v>
      </c>
      <c r="C149" s="14">
        <f>+C150</f>
        <v>5552351</v>
      </c>
      <c r="D149" s="14">
        <f t="shared" ref="D149:F149" si="5">+D150</f>
        <v>705400</v>
      </c>
      <c r="E149" s="14">
        <f t="shared" si="5"/>
        <v>2116200</v>
      </c>
      <c r="F149" s="14">
        <f t="shared" si="5"/>
        <v>8373951</v>
      </c>
    </row>
    <row r="150" spans="1:6" ht="21">
      <c r="A150" s="5"/>
      <c r="B150" s="8" t="s">
        <v>5</v>
      </c>
      <c r="C150" s="9">
        <v>5552351</v>
      </c>
      <c r="D150" s="9">
        <v>705400</v>
      </c>
      <c r="E150" s="7">
        <v>2116200</v>
      </c>
      <c r="F150" s="7">
        <f>SUM(C150:E150)</f>
        <v>8373951</v>
      </c>
    </row>
    <row r="151" spans="1:6" ht="21">
      <c r="A151" s="5"/>
      <c r="B151" s="13" t="s">
        <v>6</v>
      </c>
      <c r="C151" s="14">
        <f>+C152+C156</f>
        <v>153176.95000000001</v>
      </c>
      <c r="D151" s="14">
        <f t="shared" ref="D151:F151" si="6">+D152+D156</f>
        <v>1007036.9</v>
      </c>
      <c r="E151" s="14">
        <f t="shared" si="6"/>
        <v>4166368</v>
      </c>
      <c r="F151" s="14">
        <f t="shared" si="6"/>
        <v>5326581.8500000006</v>
      </c>
    </row>
    <row r="152" spans="1:6" ht="21">
      <c r="A152" s="5"/>
      <c r="B152" s="12" t="s">
        <v>9</v>
      </c>
      <c r="C152" s="11">
        <f>SUM(C153:C155)</f>
        <v>0</v>
      </c>
      <c r="D152" s="11">
        <f t="shared" ref="D152:F152" si="7">SUM(D153:D155)</f>
        <v>1002548.9</v>
      </c>
      <c r="E152" s="11">
        <f t="shared" si="7"/>
        <v>4117000</v>
      </c>
      <c r="F152" s="11">
        <f t="shared" si="7"/>
        <v>5119548.9000000004</v>
      </c>
    </row>
    <row r="153" spans="1:6" ht="21">
      <c r="A153" s="5"/>
      <c r="B153" s="10" t="s">
        <v>7</v>
      </c>
      <c r="C153" s="9">
        <v>0</v>
      </c>
      <c r="D153" s="9">
        <v>0</v>
      </c>
      <c r="E153" s="7">
        <v>18000</v>
      </c>
      <c r="F153" s="7">
        <f>SUM(C153:E153)</f>
        <v>18000</v>
      </c>
    </row>
    <row r="154" spans="1:6" ht="21">
      <c r="A154" s="5"/>
      <c r="B154" s="10" t="s">
        <v>8</v>
      </c>
      <c r="C154" s="9">
        <v>0</v>
      </c>
      <c r="D154" s="9">
        <v>190000</v>
      </c>
      <c r="E154" s="7">
        <v>760000</v>
      </c>
      <c r="F154" s="7">
        <f t="shared" ref="F154:F155" si="8">SUM(C154:E154)</f>
        <v>950000</v>
      </c>
    </row>
    <row r="155" spans="1:6" ht="21">
      <c r="A155" s="5"/>
      <c r="B155" s="10" t="s">
        <v>17</v>
      </c>
      <c r="C155" s="9">
        <v>0</v>
      </c>
      <c r="D155" s="9">
        <v>812548.9</v>
      </c>
      <c r="E155" s="7">
        <v>3339000</v>
      </c>
      <c r="F155" s="7">
        <f t="shared" si="8"/>
        <v>4151548.9</v>
      </c>
    </row>
    <row r="156" spans="1:6" ht="21">
      <c r="A156" s="5"/>
      <c r="B156" s="12" t="s">
        <v>11</v>
      </c>
      <c r="C156" s="11">
        <f>SUM(C157:C158)</f>
        <v>153176.95000000001</v>
      </c>
      <c r="D156" s="11">
        <f t="shared" ref="D156:F156" si="9">SUM(D157:D158)</f>
        <v>4488</v>
      </c>
      <c r="E156" s="11">
        <f t="shared" si="9"/>
        <v>49368</v>
      </c>
      <c r="F156" s="11">
        <f t="shared" si="9"/>
        <v>207032.95</v>
      </c>
    </row>
    <row r="157" spans="1:6" ht="21">
      <c r="A157" s="5"/>
      <c r="B157" s="10" t="s">
        <v>13</v>
      </c>
      <c r="C157" s="9">
        <v>153176.95000000001</v>
      </c>
      <c r="D157" s="9">
        <v>4488</v>
      </c>
      <c r="E157" s="9">
        <v>49368</v>
      </c>
      <c r="F157" s="7">
        <f>SUM(C157:E157)</f>
        <v>207032.95</v>
      </c>
    </row>
    <row r="158" spans="1:6" ht="21">
      <c r="A158" s="5"/>
      <c r="B158" s="10" t="s">
        <v>12</v>
      </c>
      <c r="C158" s="9">
        <v>0</v>
      </c>
      <c r="D158" s="9">
        <v>0</v>
      </c>
      <c r="E158" s="9">
        <v>0</v>
      </c>
      <c r="F158" s="7">
        <v>0</v>
      </c>
    </row>
    <row r="159" spans="1:6" ht="21">
      <c r="A159" s="4" t="s">
        <v>31</v>
      </c>
      <c r="B159" s="16" t="s">
        <v>19</v>
      </c>
      <c r="C159" s="15">
        <v>7388614.1299999999</v>
      </c>
      <c r="D159" s="15">
        <v>1001215.05</v>
      </c>
      <c r="E159" s="15">
        <v>3207131.59</v>
      </c>
      <c r="F159" s="15">
        <v>11596960.77</v>
      </c>
    </row>
    <row r="160" spans="1:6" ht="21">
      <c r="A160" s="5"/>
      <c r="B160" s="13" t="s">
        <v>4</v>
      </c>
      <c r="C160" s="14">
        <v>3462993.55</v>
      </c>
      <c r="D160" s="14">
        <v>433600</v>
      </c>
      <c r="E160" s="14">
        <v>1300780</v>
      </c>
      <c r="F160" s="14">
        <v>5197373.55</v>
      </c>
    </row>
    <row r="161" spans="1:6" ht="21">
      <c r="A161" s="5"/>
      <c r="B161" s="8" t="s">
        <v>5</v>
      </c>
      <c r="C161" s="9">
        <v>3462993.55</v>
      </c>
      <c r="D161" s="9">
        <v>433600</v>
      </c>
      <c r="E161" s="7">
        <v>1300780</v>
      </c>
      <c r="F161" s="7">
        <v>5197373.55</v>
      </c>
    </row>
    <row r="162" spans="1:6" ht="21">
      <c r="A162" s="5"/>
      <c r="B162" s="13" t="s">
        <v>6</v>
      </c>
      <c r="C162" s="14">
        <v>3925620.58</v>
      </c>
      <c r="D162" s="14">
        <v>567615.05000000005</v>
      </c>
      <c r="E162" s="14">
        <v>1906351.59</v>
      </c>
      <c r="F162" s="14">
        <v>6399587.2200000007</v>
      </c>
    </row>
    <row r="163" spans="1:6" ht="21">
      <c r="A163" s="5"/>
      <c r="B163" s="12" t="s">
        <v>9</v>
      </c>
      <c r="C163" s="11">
        <v>3819300</v>
      </c>
      <c r="D163" s="11">
        <v>564465.05000000005</v>
      </c>
      <c r="E163" s="11">
        <v>1871701.59</v>
      </c>
      <c r="F163" s="11">
        <v>6255466.6400000006</v>
      </c>
    </row>
    <row r="164" spans="1:6" ht="21">
      <c r="A164" s="5"/>
      <c r="B164" s="10" t="s">
        <v>7</v>
      </c>
      <c r="C164" s="9">
        <v>27800</v>
      </c>
      <c r="D164" s="9">
        <v>564.52</v>
      </c>
      <c r="E164" s="7">
        <v>0</v>
      </c>
      <c r="F164" s="7">
        <v>28364.52</v>
      </c>
    </row>
    <row r="165" spans="1:6" ht="21">
      <c r="A165" s="5"/>
      <c r="B165" s="10" t="s">
        <v>8</v>
      </c>
      <c r="C165" s="9">
        <v>420000</v>
      </c>
      <c r="D165" s="9">
        <v>60000</v>
      </c>
      <c r="E165" s="7">
        <v>360000</v>
      </c>
      <c r="F165" s="7">
        <v>840000</v>
      </c>
    </row>
    <row r="166" spans="1:6" ht="21">
      <c r="A166" s="5"/>
      <c r="B166" s="10" t="s">
        <v>17</v>
      </c>
      <c r="C166" s="9">
        <v>3371500</v>
      </c>
      <c r="D166" s="9">
        <v>503900.53</v>
      </c>
      <c r="E166" s="7">
        <v>1511701.59</v>
      </c>
      <c r="F166" s="7">
        <v>5387102.1200000001</v>
      </c>
    </row>
    <row r="167" spans="1:6" ht="21">
      <c r="A167" s="5"/>
      <c r="B167" s="12" t="s">
        <v>11</v>
      </c>
      <c r="C167" s="11">
        <v>106320.58</v>
      </c>
      <c r="D167" s="11">
        <v>3150</v>
      </c>
      <c r="E167" s="11">
        <v>34650</v>
      </c>
      <c r="F167" s="11">
        <v>144120.57999999999</v>
      </c>
    </row>
    <row r="168" spans="1:6" ht="21">
      <c r="A168" s="5"/>
      <c r="B168" s="10" t="s">
        <v>13</v>
      </c>
      <c r="C168" s="9">
        <v>97580</v>
      </c>
      <c r="D168" s="9">
        <v>3150</v>
      </c>
      <c r="E168" s="9">
        <v>34650</v>
      </c>
      <c r="F168" s="7">
        <v>135380</v>
      </c>
    </row>
    <row r="169" spans="1:6" ht="21">
      <c r="A169" s="6"/>
      <c r="B169" s="10" t="s">
        <v>12</v>
      </c>
      <c r="C169" s="9">
        <v>8740.58</v>
      </c>
      <c r="D169" s="9">
        <v>0</v>
      </c>
      <c r="E169" s="9">
        <v>0</v>
      </c>
      <c r="F169" s="7">
        <v>8740.58</v>
      </c>
    </row>
    <row r="170" spans="1:6" ht="21">
      <c r="A170" s="4" t="s">
        <v>35</v>
      </c>
      <c r="B170" s="16" t="s">
        <v>19</v>
      </c>
      <c r="C170" s="15">
        <v>0</v>
      </c>
      <c r="D170" s="15">
        <v>296258</v>
      </c>
      <c r="E170" s="15">
        <v>2134810</v>
      </c>
      <c r="F170" s="15">
        <v>2431068</v>
      </c>
    </row>
    <row r="171" spans="1:6" ht="21">
      <c r="A171" s="5"/>
      <c r="B171" s="13" t="s">
        <v>4</v>
      </c>
      <c r="C171" s="14">
        <v>0</v>
      </c>
      <c r="D171" s="14">
        <v>294070</v>
      </c>
      <c r="E171" s="14">
        <v>1110180</v>
      </c>
      <c r="F171" s="14">
        <v>1404250</v>
      </c>
    </row>
    <row r="172" spans="1:6" ht="21">
      <c r="A172" s="5"/>
      <c r="B172" s="8" t="s">
        <v>5</v>
      </c>
      <c r="C172" s="9">
        <v>0</v>
      </c>
      <c r="D172" s="9">
        <v>294070</v>
      </c>
      <c r="E172" s="7">
        <v>1110180</v>
      </c>
      <c r="F172" s="7">
        <v>1404250</v>
      </c>
    </row>
    <row r="173" spans="1:6" ht="21">
      <c r="A173" s="5"/>
      <c r="B173" s="13" t="s">
        <v>6</v>
      </c>
      <c r="C173" s="14">
        <v>0</v>
      </c>
      <c r="D173" s="14">
        <v>2188</v>
      </c>
      <c r="E173" s="14">
        <v>1024630</v>
      </c>
      <c r="F173" s="14">
        <v>1026818</v>
      </c>
    </row>
    <row r="174" spans="1:6" ht="21">
      <c r="A174" s="5"/>
      <c r="B174" s="12" t="s">
        <v>9</v>
      </c>
      <c r="C174" s="11">
        <v>0</v>
      </c>
      <c r="D174" s="11">
        <v>0</v>
      </c>
      <c r="E174" s="11">
        <v>985000</v>
      </c>
      <c r="F174" s="11">
        <v>985000</v>
      </c>
    </row>
    <row r="175" spans="1:6" ht="21">
      <c r="A175" s="5"/>
      <c r="B175" s="10" t="s">
        <v>7</v>
      </c>
      <c r="C175" s="9">
        <v>0</v>
      </c>
      <c r="D175" s="9">
        <v>0</v>
      </c>
      <c r="E175" s="7">
        <v>223000</v>
      </c>
      <c r="F175" s="7">
        <v>223000</v>
      </c>
    </row>
    <row r="176" spans="1:6" ht="21">
      <c r="A176" s="5"/>
      <c r="B176" s="10" t="s">
        <v>8</v>
      </c>
      <c r="C176" s="9">
        <v>0</v>
      </c>
      <c r="D176" s="9">
        <v>0</v>
      </c>
      <c r="E176" s="7">
        <v>200000</v>
      </c>
      <c r="F176" s="7">
        <v>200000</v>
      </c>
    </row>
    <row r="177" spans="1:6" ht="21">
      <c r="A177" s="5"/>
      <c r="B177" s="10" t="s">
        <v>17</v>
      </c>
      <c r="C177" s="9">
        <v>0</v>
      </c>
      <c r="D177" s="9">
        <v>0</v>
      </c>
      <c r="E177" s="7">
        <v>562000</v>
      </c>
      <c r="F177" s="7">
        <v>562000</v>
      </c>
    </row>
    <row r="178" spans="1:6" ht="21">
      <c r="A178" s="5"/>
      <c r="B178" s="12" t="s">
        <v>11</v>
      </c>
      <c r="C178" s="11">
        <v>0</v>
      </c>
      <c r="D178" s="11">
        <v>2188</v>
      </c>
      <c r="E178" s="11">
        <v>39630</v>
      </c>
      <c r="F178" s="11">
        <v>41818</v>
      </c>
    </row>
    <row r="179" spans="1:6" ht="21">
      <c r="A179" s="5"/>
      <c r="B179" s="10" t="s">
        <v>13</v>
      </c>
      <c r="C179" s="9">
        <v>0</v>
      </c>
      <c r="D179" s="9">
        <v>2188</v>
      </c>
      <c r="E179" s="9">
        <v>39630</v>
      </c>
      <c r="F179" s="7">
        <v>41818</v>
      </c>
    </row>
    <row r="180" spans="1:6" ht="21">
      <c r="A180" s="6"/>
      <c r="B180" s="10" t="s">
        <v>12</v>
      </c>
      <c r="C180" s="9">
        <v>0</v>
      </c>
      <c r="D180" s="9">
        <v>0</v>
      </c>
      <c r="E180" s="9">
        <v>0</v>
      </c>
      <c r="F180" s="7">
        <v>0</v>
      </c>
    </row>
    <row r="183" spans="1:6">
      <c r="C183" t="s">
        <v>36</v>
      </c>
      <c r="D183" s="20">
        <f>+D18+D29+D40+D51+D62+D73+D84+D106+D117+D128+D139+D150+D161+D172+D95</f>
        <v>9190920</v>
      </c>
      <c r="E183" s="20">
        <f>+E18+E29+E40+E51+E62+E73+E84+E106+E117+E128+E139+E150+E161+E172+E95</f>
        <v>28552701.939999998</v>
      </c>
      <c r="F183" s="20">
        <f>+D183+E183</f>
        <v>37743621.939999998</v>
      </c>
    </row>
    <row r="184" spans="1:6">
      <c r="D184" s="20">
        <f t="shared" ref="D184:E190" si="10">+D19+D30+D41+D52+D63+D74+D85+D107+D118+D129+D140+D151+D162+D173+D96</f>
        <v>2601981.9500000002</v>
      </c>
      <c r="E184" s="20">
        <f t="shared" si="10"/>
        <v>11424840.09</v>
      </c>
      <c r="F184" s="20">
        <f t="shared" ref="F184:F190" si="11">+D184+E184</f>
        <v>14026822.039999999</v>
      </c>
    </row>
    <row r="185" spans="1:6">
      <c r="C185" t="s">
        <v>37</v>
      </c>
      <c r="D185" s="21">
        <f t="shared" si="10"/>
        <v>2537513.9500000002</v>
      </c>
      <c r="E185" s="21">
        <f t="shared" si="10"/>
        <v>10671468.09</v>
      </c>
      <c r="F185" s="21">
        <f t="shared" si="11"/>
        <v>13208982.039999999</v>
      </c>
    </row>
    <row r="186" spans="1:6">
      <c r="D186" s="19">
        <f t="shared" si="10"/>
        <v>160064.51999999999</v>
      </c>
      <c r="E186" s="19">
        <f t="shared" si="10"/>
        <v>715766.5</v>
      </c>
      <c r="F186" s="19">
        <f t="shared" si="11"/>
        <v>875831.02</v>
      </c>
    </row>
    <row r="187" spans="1:6">
      <c r="D187" s="19">
        <f t="shared" si="10"/>
        <v>525000</v>
      </c>
      <c r="E187" s="19">
        <f t="shared" si="10"/>
        <v>2490000</v>
      </c>
      <c r="F187" s="19">
        <f t="shared" si="11"/>
        <v>3015000</v>
      </c>
    </row>
    <row r="188" spans="1:6">
      <c r="D188" s="19">
        <f t="shared" si="10"/>
        <v>1852449.43</v>
      </c>
      <c r="E188" s="19">
        <f t="shared" si="10"/>
        <v>7465701.5899999999</v>
      </c>
      <c r="F188" s="19">
        <f t="shared" si="11"/>
        <v>9318151.0199999996</v>
      </c>
    </row>
    <row r="189" spans="1:6">
      <c r="C189" t="s">
        <v>38</v>
      </c>
      <c r="D189" s="21">
        <f t="shared" si="10"/>
        <v>64468</v>
      </c>
      <c r="E189" s="21">
        <f t="shared" si="10"/>
        <v>753372</v>
      </c>
      <c r="F189" s="21">
        <f t="shared" si="11"/>
        <v>817840</v>
      </c>
    </row>
    <row r="190" spans="1:6">
      <c r="D190" s="19">
        <f t="shared" si="10"/>
        <v>64468</v>
      </c>
      <c r="E190" s="19">
        <f t="shared" si="10"/>
        <v>753372</v>
      </c>
      <c r="F190" s="19">
        <f t="shared" si="11"/>
        <v>817840</v>
      </c>
    </row>
    <row r="191" spans="1:6">
      <c r="D191" s="19">
        <f>+D26+D37+D48+D59+D70+D81+D92+D114+D125+D136+D147+D158+D169+D180+D103</f>
        <v>0</v>
      </c>
      <c r="E191" s="19">
        <f t="shared" ref="E191" si="12">+E26+E37+E48+E59+E70+E81+E92+E114+E125+E136+E147+E158+E169+E180+E103</f>
        <v>0</v>
      </c>
    </row>
    <row r="192" spans="1:6">
      <c r="D192" s="19"/>
    </row>
    <row r="193" spans="4:4">
      <c r="D193" s="19"/>
    </row>
  </sheetData>
  <mergeCells count="7">
    <mergeCell ref="A3:A4"/>
    <mergeCell ref="A5:B5"/>
    <mergeCell ref="A1:F1"/>
    <mergeCell ref="B3:B4"/>
    <mergeCell ref="D3:D4"/>
    <mergeCell ref="E3:E4"/>
    <mergeCell ref="F3:F4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BB589-6B07-4881-B457-946FCA51EBE4}">
  <dimension ref="A1:H313"/>
  <sheetViews>
    <sheetView zoomScale="66" zoomScaleNormal="66" workbookViewId="0">
      <pane ySplit="5" topLeftCell="A6" activePane="bottomLeft" state="frozen"/>
      <selection pane="bottomLeft" activeCell="D27" sqref="D27"/>
    </sheetView>
  </sheetViews>
  <sheetFormatPr defaultRowHeight="15"/>
  <cols>
    <col min="1" max="1" width="48.7109375" customWidth="1"/>
    <col min="2" max="2" width="39.7109375" customWidth="1"/>
    <col min="3" max="3" width="25.42578125" hidden="1" customWidth="1"/>
    <col min="4" max="4" width="19.28515625" customWidth="1"/>
    <col min="5" max="5" width="19.85546875" customWidth="1"/>
    <col min="6" max="6" width="20.5703125" customWidth="1"/>
    <col min="8" max="8" width="15.7109375" bestFit="1" customWidth="1"/>
  </cols>
  <sheetData>
    <row r="1" spans="1:8" ht="23.25">
      <c r="B1" s="32" t="s">
        <v>15</v>
      </c>
      <c r="C1" s="32"/>
      <c r="D1" s="32"/>
      <c r="E1" s="32"/>
      <c r="F1" s="32"/>
    </row>
    <row r="2" spans="1:8" ht="23.25">
      <c r="B2" s="40" t="s">
        <v>39</v>
      </c>
      <c r="C2" s="40"/>
      <c r="D2" s="40"/>
      <c r="E2" s="40"/>
      <c r="F2" s="40"/>
    </row>
    <row r="3" spans="1:8" ht="21">
      <c r="A3" s="37" t="s">
        <v>18</v>
      </c>
      <c r="B3" s="29" t="s">
        <v>10</v>
      </c>
      <c r="C3" s="41"/>
      <c r="D3" s="42"/>
      <c r="E3" s="42"/>
      <c r="F3" s="43"/>
    </row>
    <row r="4" spans="1:8" ht="21">
      <c r="A4" s="38"/>
      <c r="B4" s="29"/>
      <c r="C4" s="1">
        <v>318460</v>
      </c>
      <c r="D4" s="33" t="s">
        <v>1</v>
      </c>
      <c r="E4" s="35" t="s">
        <v>2</v>
      </c>
      <c r="F4" s="33" t="s">
        <v>16</v>
      </c>
    </row>
    <row r="5" spans="1:8" ht="56.25">
      <c r="A5" s="39"/>
      <c r="B5" s="29"/>
      <c r="C5" s="2" t="s">
        <v>3</v>
      </c>
      <c r="D5" s="34"/>
      <c r="E5" s="36"/>
      <c r="F5" s="34"/>
    </row>
    <row r="6" spans="1:8" ht="21">
      <c r="A6" s="22" t="s">
        <v>14</v>
      </c>
      <c r="B6" s="16" t="s">
        <v>14</v>
      </c>
      <c r="C6" s="15">
        <f t="shared" ref="C6" si="0">C7+C9</f>
        <v>0</v>
      </c>
      <c r="D6" s="15">
        <f>D17+D28+D39+D50+D61+D72+D83+D94+D105+D116+D127+D138+D149+D160+D171+D182+D193+D204+D215+D226+D237+D248+D259+D270+D281+D292+D303</f>
        <v>11641068.25</v>
      </c>
      <c r="E6" s="15">
        <f>E17+E28+E39+E50+E61+E72+E83+E94+E105+E116+E127+E138+E149+E160+E171+E182+E193+E204+E215+E226+E237+E248+E259+E270+E281+E292+E303</f>
        <v>38608413.369999997</v>
      </c>
      <c r="F6" s="15">
        <f>F17+F28+F39+F50+F61+F72+F83+F94+F105+F116+F127+F138+F149+F160+F171+F182+F193+F204+F215+F226+F237+F248+F259+F270+F281+F292+F303</f>
        <v>50249481.620000005</v>
      </c>
    </row>
    <row r="7" spans="1:8" ht="21">
      <c r="B7" s="13" t="s">
        <v>4</v>
      </c>
      <c r="C7" s="14">
        <f t="shared" ref="C7" si="1">SUM(C8)</f>
        <v>0</v>
      </c>
      <c r="D7" s="25">
        <f t="shared" ref="D7:F7" si="2">D18+D29+D40+D51+D62+D73+D84+D95+D106+D117+D128+D139+D150+D161+D172+D183+D194+D205+D216+D227+D238+D249+D260+D271+D282+D293+D304</f>
        <v>9121129.5500000007</v>
      </c>
      <c r="E7" s="25">
        <f t="shared" si="2"/>
        <v>27921170</v>
      </c>
      <c r="F7" s="25">
        <f t="shared" si="2"/>
        <v>37042299.549999997</v>
      </c>
    </row>
    <row r="8" spans="1:8" ht="21">
      <c r="B8" s="8" t="s">
        <v>5</v>
      </c>
      <c r="C8" s="9"/>
      <c r="D8" s="24">
        <f t="shared" ref="D8:F8" si="3">D19+D30+D41+D52+D63+D74+D85+D96+D107+D118+D129+D140+D151+D162+D173+D184+D195+D206+D217+D228+D239+D250+D261+D272+D283+D294+D305</f>
        <v>9121129.5500000007</v>
      </c>
      <c r="E8" s="24">
        <f t="shared" si="3"/>
        <v>27921170</v>
      </c>
      <c r="F8" s="24">
        <f t="shared" si="3"/>
        <v>37042299.549999997</v>
      </c>
      <c r="H8" s="19"/>
    </row>
    <row r="9" spans="1:8" ht="21">
      <c r="B9" s="13" t="s">
        <v>6</v>
      </c>
      <c r="C9" s="14">
        <f t="shared" ref="C9" si="4">C10+C14</f>
        <v>0</v>
      </c>
      <c r="D9" s="25">
        <f t="shared" ref="D9:F9" si="5">D20+D31+D42+D53+D64+D75+D86+D97+D108+D119+D130+D141+D152+D163+D174+D185+D196+D207+D218+D229+D240+D251+D262+D273+D284+D295+D306</f>
        <v>2519938.7000000002</v>
      </c>
      <c r="E9" s="25">
        <f t="shared" si="5"/>
        <v>10687243.370000001</v>
      </c>
      <c r="F9" s="25">
        <f t="shared" si="5"/>
        <v>13207182.07</v>
      </c>
    </row>
    <row r="10" spans="1:8" ht="21">
      <c r="B10" s="12" t="s">
        <v>9</v>
      </c>
      <c r="C10" s="11">
        <f t="shared" ref="C10" si="6">SUM(C11:C13)</f>
        <v>0</v>
      </c>
      <c r="D10" s="12">
        <f t="shared" ref="D10:F10" si="7">D21+D32+D43+D54+D65+D76+D87+D98+D109+D120+D131+D142+D153+D164+D175+D186+D197+D208+D219+D230+D241+D252+D263+D274+D285+D296+D307</f>
        <v>2426038.7000000002</v>
      </c>
      <c r="E10" s="12">
        <f t="shared" si="7"/>
        <v>9829433.2899999991</v>
      </c>
      <c r="F10" s="12">
        <f t="shared" si="7"/>
        <v>12255471.99</v>
      </c>
      <c r="H10" s="19"/>
    </row>
    <row r="11" spans="1:8" ht="21">
      <c r="B11" s="10" t="s">
        <v>7</v>
      </c>
      <c r="C11" s="9"/>
      <c r="D11" s="24">
        <f t="shared" ref="D11:F11" si="8">D22+D33+D44+D55+D66+D77+D88+D99+D110+D121+D132+D143+D154+D165+D176+D187+D198+D209+D220+D231+D242+D253+D264+D275+D286+D297+D308</f>
        <v>582200</v>
      </c>
      <c r="E11" s="24">
        <f t="shared" si="8"/>
        <v>2033100</v>
      </c>
      <c r="F11" s="24">
        <f t="shared" si="8"/>
        <v>2615300</v>
      </c>
    </row>
    <row r="12" spans="1:8" ht="21">
      <c r="B12" s="10" t="s">
        <v>8</v>
      </c>
      <c r="C12" s="9"/>
      <c r="D12" s="24">
        <f t="shared" ref="D12:F12" si="9">D23+D34+D45+D56+D67+D78+D89+D100+D111+D122+D133+D144+D155+D166+D177+D188+D199+D210+D221+D232+D243+D254+D265+D276+D287+D298+D309</f>
        <v>775000</v>
      </c>
      <c r="E12" s="24">
        <f t="shared" si="9"/>
        <v>3510000</v>
      </c>
      <c r="F12" s="24">
        <f t="shared" si="9"/>
        <v>4285000</v>
      </c>
    </row>
    <row r="13" spans="1:8" ht="21">
      <c r="B13" s="10" t="s">
        <v>17</v>
      </c>
      <c r="C13" s="9"/>
      <c r="D13" s="24">
        <f t="shared" ref="D13:F13" si="10">D24+D35+D46+D57+D68+D79+D90+D101+D112+D123+D134+D145+D156+D167+D178+D189+D200+D211+D222+D233+D244+D255+D266+D277+D288+D299+D310</f>
        <v>1068838.7</v>
      </c>
      <c r="E13" s="24">
        <f t="shared" si="10"/>
        <v>4286333.29</v>
      </c>
      <c r="F13" s="24">
        <f t="shared" si="10"/>
        <v>5355171.99</v>
      </c>
    </row>
    <row r="14" spans="1:8" ht="21">
      <c r="B14" s="12" t="s">
        <v>11</v>
      </c>
      <c r="C14" s="11">
        <f t="shared" ref="C14" si="11">SUM(C15:C16)</f>
        <v>0</v>
      </c>
      <c r="D14" s="12">
        <f t="shared" ref="D14:F14" si="12">D25+D36+D47+D58+D69+D80+D91+D102+D113+D124+D135+D146+D157+D168+D179+D190+D201+D212+D223+D234+D245+D256+D267+D278+D289+D300+D311</f>
        <v>93900</v>
      </c>
      <c r="E14" s="12">
        <f t="shared" si="12"/>
        <v>857810.08</v>
      </c>
      <c r="F14" s="12">
        <f t="shared" si="12"/>
        <v>951710.08</v>
      </c>
    </row>
    <row r="15" spans="1:8" ht="21">
      <c r="B15" s="10" t="s">
        <v>13</v>
      </c>
      <c r="C15" s="9"/>
      <c r="D15" s="24">
        <f t="shared" ref="D15:F15" si="13">D26+D37+D48+D59+D70+D81+D92+D103+D114+D125+D136+D147+D158+D169+D180+D191+D202+D213+D224+D235+D246+D257+D268+D279+D290+D301+D312</f>
        <v>93900</v>
      </c>
      <c r="E15" s="24">
        <f t="shared" si="13"/>
        <v>804380</v>
      </c>
      <c r="F15" s="24">
        <f t="shared" si="13"/>
        <v>898280</v>
      </c>
    </row>
    <row r="16" spans="1:8" ht="21">
      <c r="A16" s="23"/>
      <c r="B16" s="10" t="s">
        <v>12</v>
      </c>
      <c r="C16" s="9"/>
      <c r="D16" s="24">
        <f t="shared" ref="D16:F16" si="14">D27+D38+D49+D60+D71+D82+D93+D104+D115+D126+D137+D148+D159+D170+D181+D192+D203+D214+D225+D236+D247+D258+D269+D280+D291+D302+D313</f>
        <v>0</v>
      </c>
      <c r="E16" s="24">
        <f t="shared" si="14"/>
        <v>53430.080000000002</v>
      </c>
      <c r="F16" s="24">
        <f t="shared" si="14"/>
        <v>53430.080000000002</v>
      </c>
    </row>
    <row r="17" spans="1:6" ht="21">
      <c r="A17" s="22" t="s">
        <v>40</v>
      </c>
      <c r="B17" s="16" t="s">
        <v>14</v>
      </c>
      <c r="C17" s="15">
        <f t="shared" ref="C17:E17" si="15">C18+C20</f>
        <v>0</v>
      </c>
      <c r="D17" s="15">
        <f t="shared" si="15"/>
        <v>345854</v>
      </c>
      <c r="E17" s="15">
        <f t="shared" si="15"/>
        <v>1161716</v>
      </c>
      <c r="F17" s="15">
        <f>F18+F20</f>
        <v>1507570</v>
      </c>
    </row>
    <row r="18" spans="1:6" ht="21">
      <c r="B18" s="13" t="s">
        <v>4</v>
      </c>
      <c r="C18" s="14">
        <f t="shared" ref="C18:E18" si="16">SUM(C19)</f>
        <v>0</v>
      </c>
      <c r="D18" s="14">
        <f t="shared" si="16"/>
        <v>318460</v>
      </c>
      <c r="E18" s="14">
        <f t="shared" si="16"/>
        <v>955380</v>
      </c>
      <c r="F18" s="14">
        <f>SUM(F19)</f>
        <v>1273840</v>
      </c>
    </row>
    <row r="19" spans="1:6" ht="21">
      <c r="B19" s="8" t="s">
        <v>5</v>
      </c>
      <c r="C19" s="9"/>
      <c r="D19" s="9">
        <v>318460</v>
      </c>
      <c r="E19" s="7">
        <v>955380</v>
      </c>
      <c r="F19" s="7">
        <f>SUM(C19:E19)</f>
        <v>1273840</v>
      </c>
    </row>
    <row r="20" spans="1:6" ht="21">
      <c r="B20" s="13" t="s">
        <v>6</v>
      </c>
      <c r="C20" s="14">
        <f t="shared" ref="C20:E20" si="17">C21+C25</f>
        <v>0</v>
      </c>
      <c r="D20" s="14">
        <f t="shared" si="17"/>
        <v>27394</v>
      </c>
      <c r="E20" s="14">
        <f t="shared" si="17"/>
        <v>206336</v>
      </c>
      <c r="F20" s="14">
        <f>F21+F25</f>
        <v>233730</v>
      </c>
    </row>
    <row r="21" spans="1:6" ht="21">
      <c r="B21" s="12" t="s">
        <v>9</v>
      </c>
      <c r="C21" s="11">
        <f t="shared" ref="C21:E21" si="18">SUM(C22:C24)</f>
        <v>0</v>
      </c>
      <c r="D21" s="11">
        <f t="shared" si="18"/>
        <v>25000</v>
      </c>
      <c r="E21" s="11">
        <f t="shared" si="18"/>
        <v>160000</v>
      </c>
      <c r="F21" s="11">
        <f>SUM(F22:F24)</f>
        <v>185000</v>
      </c>
    </row>
    <row r="22" spans="1:6" ht="21">
      <c r="B22" s="10" t="s">
        <v>7</v>
      </c>
      <c r="C22" s="9"/>
      <c r="D22" s="9">
        <v>5000</v>
      </c>
      <c r="E22" s="7">
        <v>20000</v>
      </c>
      <c r="F22" s="7">
        <f>SUM(C22:E22)</f>
        <v>25000</v>
      </c>
    </row>
    <row r="23" spans="1:6" ht="21">
      <c r="B23" s="10" t="s">
        <v>8</v>
      </c>
      <c r="C23" s="9"/>
      <c r="D23" s="9">
        <v>10000</v>
      </c>
      <c r="E23" s="7">
        <v>80000</v>
      </c>
      <c r="F23" s="7">
        <f>SUM(C23:E23)</f>
        <v>90000</v>
      </c>
    </row>
    <row r="24" spans="1:6" ht="21">
      <c r="B24" s="10" t="s">
        <v>17</v>
      </c>
      <c r="C24" s="9"/>
      <c r="D24" s="9">
        <v>10000</v>
      </c>
      <c r="E24" s="7">
        <v>60000</v>
      </c>
      <c r="F24" s="7">
        <f>SUM(C24:E24)</f>
        <v>70000</v>
      </c>
    </row>
    <row r="25" spans="1:6" ht="21">
      <c r="B25" s="12" t="s">
        <v>11</v>
      </c>
      <c r="C25" s="11">
        <f t="shared" ref="C25:E25" si="19">SUM(C26:C27)</f>
        <v>0</v>
      </c>
      <c r="D25" s="11">
        <f t="shared" si="19"/>
        <v>2394</v>
      </c>
      <c r="E25" s="11">
        <f t="shared" si="19"/>
        <v>46336</v>
      </c>
      <c r="F25" s="11">
        <f>SUM(F26:F27)</f>
        <v>48730</v>
      </c>
    </row>
    <row r="26" spans="1:6" ht="21">
      <c r="B26" s="10" t="s">
        <v>13</v>
      </c>
      <c r="C26" s="9"/>
      <c r="D26" s="9">
        <v>2394</v>
      </c>
      <c r="E26" s="9">
        <v>26336</v>
      </c>
      <c r="F26" s="7">
        <f>SUM(C26:E26)</f>
        <v>28730</v>
      </c>
    </row>
    <row r="27" spans="1:6" ht="21">
      <c r="A27" s="23"/>
      <c r="B27" s="10" t="s">
        <v>12</v>
      </c>
      <c r="C27" s="9"/>
      <c r="D27" s="9"/>
      <c r="E27" s="9">
        <v>20000</v>
      </c>
      <c r="F27" s="7">
        <f>SUM(C27:E27)</f>
        <v>20000</v>
      </c>
    </row>
    <row r="28" spans="1:6" ht="21">
      <c r="A28" s="22" t="s">
        <v>41</v>
      </c>
      <c r="B28" s="16" t="s">
        <v>14</v>
      </c>
      <c r="C28" s="15">
        <f t="shared" ref="C28:E28" si="20">C29+C31</f>
        <v>0</v>
      </c>
      <c r="D28" s="15">
        <f t="shared" si="20"/>
        <v>86390</v>
      </c>
      <c r="E28" s="15">
        <f t="shared" si="20"/>
        <v>263970</v>
      </c>
      <c r="F28" s="15">
        <f>F29+F31</f>
        <v>350360</v>
      </c>
    </row>
    <row r="29" spans="1:6" ht="21">
      <c r="B29" s="13" t="s">
        <v>4</v>
      </c>
      <c r="C29" s="14">
        <f t="shared" ref="C29:E29" si="21">SUM(C30)</f>
        <v>0</v>
      </c>
      <c r="D29" s="14">
        <f t="shared" si="21"/>
        <v>85790</v>
      </c>
      <c r="E29" s="14">
        <f t="shared" si="21"/>
        <v>257370</v>
      </c>
      <c r="F29" s="14">
        <f>SUM(F30)</f>
        <v>343160</v>
      </c>
    </row>
    <row r="30" spans="1:6" ht="21">
      <c r="B30" s="8" t="s">
        <v>5</v>
      </c>
      <c r="C30" s="9"/>
      <c r="D30" s="9">
        <v>85790</v>
      </c>
      <c r="E30" s="7">
        <v>257370</v>
      </c>
      <c r="F30" s="7">
        <f>SUM(C30:E30)</f>
        <v>343160</v>
      </c>
    </row>
    <row r="31" spans="1:6" ht="21">
      <c r="B31" s="13" t="s">
        <v>6</v>
      </c>
      <c r="C31" s="14">
        <f t="shared" ref="C31:E31" si="22">C32+C36</f>
        <v>0</v>
      </c>
      <c r="D31" s="14">
        <f t="shared" si="22"/>
        <v>600</v>
      </c>
      <c r="E31" s="14">
        <f t="shared" si="22"/>
        <v>6600</v>
      </c>
      <c r="F31" s="14">
        <f>F32+F36</f>
        <v>7200</v>
      </c>
    </row>
    <row r="32" spans="1:6" ht="21">
      <c r="B32" s="12" t="s">
        <v>9</v>
      </c>
      <c r="C32" s="11">
        <f t="shared" ref="C32:E32" si="23">SUM(C33:C35)</f>
        <v>0</v>
      </c>
      <c r="D32" s="11">
        <f t="shared" si="23"/>
        <v>0</v>
      </c>
      <c r="E32" s="11">
        <f t="shared" si="23"/>
        <v>0</v>
      </c>
      <c r="F32" s="11">
        <f>SUM(F33:F35)</f>
        <v>0</v>
      </c>
    </row>
    <row r="33" spans="1:6" ht="21">
      <c r="B33" s="10" t="s">
        <v>7</v>
      </c>
      <c r="C33" s="9"/>
      <c r="D33" s="9"/>
      <c r="E33" s="7"/>
      <c r="F33" s="7">
        <f>SUM(C33:E33)</f>
        <v>0</v>
      </c>
    </row>
    <row r="34" spans="1:6" ht="21">
      <c r="B34" s="10" t="s">
        <v>8</v>
      </c>
      <c r="C34" s="9"/>
      <c r="D34" s="9"/>
      <c r="E34" s="7"/>
      <c r="F34" s="7">
        <f>SUM(C34:E34)</f>
        <v>0</v>
      </c>
    </row>
    <row r="35" spans="1:6" ht="21">
      <c r="B35" s="10" t="s">
        <v>17</v>
      </c>
      <c r="C35" s="9"/>
      <c r="D35" s="9"/>
      <c r="E35" s="7"/>
      <c r="F35" s="7">
        <f>SUM(C35:E35)</f>
        <v>0</v>
      </c>
    </row>
    <row r="36" spans="1:6" ht="21">
      <c r="B36" s="12" t="s">
        <v>11</v>
      </c>
      <c r="C36" s="11">
        <f t="shared" ref="C36:E36" si="24">SUM(C37:C38)</f>
        <v>0</v>
      </c>
      <c r="D36" s="11">
        <f t="shared" si="24"/>
        <v>600</v>
      </c>
      <c r="E36" s="11">
        <f t="shared" si="24"/>
        <v>6600</v>
      </c>
      <c r="F36" s="11">
        <f>SUM(F37:F38)</f>
        <v>7200</v>
      </c>
    </row>
    <row r="37" spans="1:6" ht="21">
      <c r="B37" s="10" t="s">
        <v>13</v>
      </c>
      <c r="C37" s="9"/>
      <c r="D37" s="9">
        <v>600</v>
      </c>
      <c r="E37" s="9">
        <v>6600</v>
      </c>
      <c r="F37" s="7">
        <f>SUM(C37:E37)</f>
        <v>7200</v>
      </c>
    </row>
    <row r="38" spans="1:6" ht="21">
      <c r="A38" s="23"/>
      <c r="B38" s="10" t="s">
        <v>12</v>
      </c>
      <c r="C38" s="9"/>
      <c r="D38" s="9"/>
      <c r="E38" s="9"/>
      <c r="F38" s="7">
        <f>SUM(C38:E38)</f>
        <v>0</v>
      </c>
    </row>
    <row r="39" spans="1:6" ht="21">
      <c r="A39" s="22" t="s">
        <v>42</v>
      </c>
      <c r="B39" s="16" t="s">
        <v>14</v>
      </c>
      <c r="C39" s="15">
        <f t="shared" ref="C39:E39" si="25">C40+C42</f>
        <v>0</v>
      </c>
      <c r="D39" s="15">
        <f t="shared" si="25"/>
        <v>625540</v>
      </c>
      <c r="E39" s="15">
        <f t="shared" si="25"/>
        <v>2065420</v>
      </c>
      <c r="F39" s="15">
        <f>F40+F42</f>
        <v>2690960</v>
      </c>
    </row>
    <row r="40" spans="1:6" ht="21">
      <c r="B40" s="13" t="s">
        <v>4</v>
      </c>
      <c r="C40" s="14">
        <f t="shared" ref="C40:E40" si="26">SUM(C41)</f>
        <v>0</v>
      </c>
      <c r="D40" s="14">
        <f t="shared" si="26"/>
        <v>497940</v>
      </c>
      <c r="E40" s="14">
        <f t="shared" si="26"/>
        <v>1493820</v>
      </c>
      <c r="F40" s="14">
        <f>SUM(F41)</f>
        <v>1991760</v>
      </c>
    </row>
    <row r="41" spans="1:6" ht="21">
      <c r="B41" s="8" t="s">
        <v>5</v>
      </c>
      <c r="C41" s="9"/>
      <c r="D41" s="9">
        <v>497940</v>
      </c>
      <c r="E41" s="7">
        <v>1493820</v>
      </c>
      <c r="F41" s="7">
        <f>SUM(C41:E41)</f>
        <v>1991760</v>
      </c>
    </row>
    <row r="42" spans="1:6" ht="21">
      <c r="B42" s="13" t="s">
        <v>6</v>
      </c>
      <c r="C42" s="14">
        <f t="shared" ref="C42:E42" si="27">C43+C47</f>
        <v>0</v>
      </c>
      <c r="D42" s="14">
        <f t="shared" si="27"/>
        <v>127600</v>
      </c>
      <c r="E42" s="14">
        <f t="shared" si="27"/>
        <v>571600</v>
      </c>
      <c r="F42" s="14">
        <f>F43+F47</f>
        <v>699200</v>
      </c>
    </row>
    <row r="43" spans="1:6" ht="21">
      <c r="B43" s="12" t="s">
        <v>9</v>
      </c>
      <c r="C43" s="11">
        <f t="shared" ref="C43:E43" si="28">SUM(C44:C46)</f>
        <v>0</v>
      </c>
      <c r="D43" s="11">
        <f t="shared" si="28"/>
        <v>124000</v>
      </c>
      <c r="E43" s="11">
        <f t="shared" si="28"/>
        <v>532000</v>
      </c>
      <c r="F43" s="11">
        <f>SUM(F44:F46)</f>
        <v>656000</v>
      </c>
    </row>
    <row r="44" spans="1:6" ht="21">
      <c r="B44" s="10" t="s">
        <v>7</v>
      </c>
      <c r="C44" s="9"/>
      <c r="D44" s="9">
        <v>24000</v>
      </c>
      <c r="E44" s="7">
        <v>72000</v>
      </c>
      <c r="F44" s="7">
        <f>SUM(C44:E44)</f>
        <v>96000</v>
      </c>
    </row>
    <row r="45" spans="1:6" ht="21">
      <c r="B45" s="10" t="s">
        <v>8</v>
      </c>
      <c r="C45" s="9"/>
      <c r="D45" s="9">
        <v>40000</v>
      </c>
      <c r="E45" s="7">
        <v>200000</v>
      </c>
      <c r="F45" s="7">
        <f>SUM(C45:E45)</f>
        <v>240000</v>
      </c>
    </row>
    <row r="46" spans="1:6" ht="21">
      <c r="B46" s="10" t="s">
        <v>17</v>
      </c>
      <c r="C46" s="9"/>
      <c r="D46" s="9">
        <v>60000</v>
      </c>
      <c r="E46" s="7">
        <v>260000</v>
      </c>
      <c r="F46" s="7">
        <f>SUM(C46:E46)</f>
        <v>320000</v>
      </c>
    </row>
    <row r="47" spans="1:6" ht="21">
      <c r="B47" s="12" t="s">
        <v>11</v>
      </c>
      <c r="C47" s="11">
        <f t="shared" ref="C47:E47" si="29">SUM(C48:C49)</f>
        <v>0</v>
      </c>
      <c r="D47" s="11">
        <f t="shared" si="29"/>
        <v>3600</v>
      </c>
      <c r="E47" s="11">
        <f t="shared" si="29"/>
        <v>39600</v>
      </c>
      <c r="F47" s="11">
        <f>SUM(F48:F49)</f>
        <v>43200</v>
      </c>
    </row>
    <row r="48" spans="1:6" ht="21">
      <c r="B48" s="10" t="s">
        <v>13</v>
      </c>
      <c r="C48" s="9"/>
      <c r="D48" s="9">
        <v>3600</v>
      </c>
      <c r="E48" s="9">
        <v>39600</v>
      </c>
      <c r="F48" s="7">
        <f>SUM(C48:E48)</f>
        <v>43200</v>
      </c>
    </row>
    <row r="49" spans="1:6" ht="21">
      <c r="A49" s="23"/>
      <c r="B49" s="10" t="s">
        <v>12</v>
      </c>
      <c r="C49" s="9"/>
      <c r="D49" s="9"/>
      <c r="E49" s="9"/>
      <c r="F49" s="7">
        <f>SUM(C49:E49)</f>
        <v>0</v>
      </c>
    </row>
    <row r="50" spans="1:6" ht="21">
      <c r="A50" s="22" t="s">
        <v>43</v>
      </c>
      <c r="B50" s="16" t="s">
        <v>14</v>
      </c>
      <c r="C50" s="15">
        <f t="shared" ref="C50:E50" si="30">C51+C53</f>
        <v>0</v>
      </c>
      <c r="D50" s="15">
        <f t="shared" si="30"/>
        <v>246860</v>
      </c>
      <c r="E50" s="15">
        <f t="shared" si="30"/>
        <v>907980</v>
      </c>
      <c r="F50" s="15">
        <f>F51+F53</f>
        <v>1154840</v>
      </c>
    </row>
    <row r="51" spans="1:6" ht="21">
      <c r="B51" s="13" t="s">
        <v>4</v>
      </c>
      <c r="C51" s="14">
        <f t="shared" ref="C51:E51" si="31">SUM(C52)</f>
        <v>0</v>
      </c>
      <c r="D51" s="14">
        <f t="shared" si="31"/>
        <v>223060</v>
      </c>
      <c r="E51" s="14">
        <f t="shared" si="31"/>
        <v>816180</v>
      </c>
      <c r="F51" s="14">
        <f>SUM(F52)</f>
        <v>1039240</v>
      </c>
    </row>
    <row r="52" spans="1:6" ht="21">
      <c r="B52" s="8" t="s">
        <v>5</v>
      </c>
      <c r="C52" s="9"/>
      <c r="D52" s="9">
        <v>223060</v>
      </c>
      <c r="E52" s="7">
        <v>816180</v>
      </c>
      <c r="F52" s="7">
        <f>SUM(C52:E52)</f>
        <v>1039240</v>
      </c>
    </row>
    <row r="53" spans="1:6" ht="21">
      <c r="B53" s="13" t="s">
        <v>6</v>
      </c>
      <c r="C53" s="14">
        <f t="shared" ref="C53:E53" si="32">C54+C58</f>
        <v>0</v>
      </c>
      <c r="D53" s="14">
        <f t="shared" si="32"/>
        <v>23800</v>
      </c>
      <c r="E53" s="14">
        <f t="shared" si="32"/>
        <v>91800</v>
      </c>
      <c r="F53" s="14">
        <f>F54+F58</f>
        <v>115600</v>
      </c>
    </row>
    <row r="54" spans="1:6" ht="21">
      <c r="B54" s="12" t="s">
        <v>9</v>
      </c>
      <c r="C54" s="11">
        <f t="shared" ref="C54:E54" si="33">SUM(C55:C57)</f>
        <v>0</v>
      </c>
      <c r="D54" s="11">
        <f t="shared" si="33"/>
        <v>22000</v>
      </c>
      <c r="E54" s="11">
        <f t="shared" si="33"/>
        <v>66000</v>
      </c>
      <c r="F54" s="11">
        <f>SUM(F55:F57)</f>
        <v>88000</v>
      </c>
    </row>
    <row r="55" spans="1:6" ht="21">
      <c r="B55" s="10" t="s">
        <v>7</v>
      </c>
      <c r="C55" s="9"/>
      <c r="D55" s="9">
        <v>12000</v>
      </c>
      <c r="E55" s="7">
        <v>36000</v>
      </c>
      <c r="F55" s="7">
        <f>SUM(C55:E55)</f>
        <v>48000</v>
      </c>
    </row>
    <row r="56" spans="1:6" ht="21">
      <c r="B56" s="10" t="s">
        <v>8</v>
      </c>
      <c r="C56" s="9"/>
      <c r="D56" s="9"/>
      <c r="E56" s="7"/>
      <c r="F56" s="7">
        <f>SUM(C56:E56)</f>
        <v>0</v>
      </c>
    </row>
    <row r="57" spans="1:6" ht="21">
      <c r="B57" s="10" t="s">
        <v>17</v>
      </c>
      <c r="C57" s="9"/>
      <c r="D57" s="9">
        <v>10000</v>
      </c>
      <c r="E57" s="7">
        <v>30000</v>
      </c>
      <c r="F57" s="7">
        <f>SUM(C57:E57)</f>
        <v>40000</v>
      </c>
    </row>
    <row r="58" spans="1:6" ht="21">
      <c r="B58" s="12" t="s">
        <v>11</v>
      </c>
      <c r="C58" s="11">
        <f t="shared" ref="C58:E58" si="34">SUM(C59:C60)</f>
        <v>0</v>
      </c>
      <c r="D58" s="11">
        <f t="shared" si="34"/>
        <v>1800</v>
      </c>
      <c r="E58" s="11">
        <f t="shared" si="34"/>
        <v>25800</v>
      </c>
      <c r="F58" s="11">
        <f>SUM(F59:F60)</f>
        <v>27600</v>
      </c>
    </row>
    <row r="59" spans="1:6" ht="21">
      <c r="B59" s="10" t="s">
        <v>13</v>
      </c>
      <c r="C59" s="9"/>
      <c r="D59" s="9">
        <v>1800</v>
      </c>
      <c r="E59" s="9">
        <v>25800</v>
      </c>
      <c r="F59" s="7">
        <f>SUM(C59:E59)</f>
        <v>27600</v>
      </c>
    </row>
    <row r="60" spans="1:6" ht="21">
      <c r="A60" s="23"/>
      <c r="B60" s="10" t="s">
        <v>12</v>
      </c>
      <c r="C60" s="9"/>
      <c r="D60" s="9"/>
      <c r="E60" s="9"/>
      <c r="F60" s="7">
        <f>SUM(C60:E60)</f>
        <v>0</v>
      </c>
    </row>
    <row r="61" spans="1:6" ht="21">
      <c r="A61" s="22" t="s">
        <v>44</v>
      </c>
      <c r="B61" s="16" t="s">
        <v>14</v>
      </c>
      <c r="C61" s="15">
        <f t="shared" ref="C61:E61" si="35">C62+C64</f>
        <v>0</v>
      </c>
      <c r="D61" s="15">
        <f t="shared" si="35"/>
        <v>632720</v>
      </c>
      <c r="E61" s="15">
        <f t="shared" si="35"/>
        <v>1946760</v>
      </c>
      <c r="F61" s="15">
        <f>F62+F64</f>
        <v>2579480</v>
      </c>
    </row>
    <row r="62" spans="1:6" ht="21">
      <c r="B62" s="13" t="s">
        <v>4</v>
      </c>
      <c r="C62" s="14">
        <f t="shared" ref="C62:E62" si="36">SUM(C63)</f>
        <v>0</v>
      </c>
      <c r="D62" s="14">
        <f t="shared" si="36"/>
        <v>628670</v>
      </c>
      <c r="E62" s="14">
        <f t="shared" si="36"/>
        <v>1886010</v>
      </c>
      <c r="F62" s="14">
        <f>SUM(F63)</f>
        <v>2514680</v>
      </c>
    </row>
    <row r="63" spans="1:6" ht="21">
      <c r="B63" s="8" t="s">
        <v>5</v>
      </c>
      <c r="C63" s="9"/>
      <c r="D63" s="9">
        <v>628670</v>
      </c>
      <c r="E63" s="7">
        <v>1886010</v>
      </c>
      <c r="F63" s="7">
        <f>SUM(C63:E63)</f>
        <v>2514680</v>
      </c>
    </row>
    <row r="64" spans="1:6" ht="21">
      <c r="B64" s="13" t="s">
        <v>6</v>
      </c>
      <c r="C64" s="14">
        <f t="shared" ref="C64:E64" si="37">C65+C69</f>
        <v>0</v>
      </c>
      <c r="D64" s="14">
        <f t="shared" si="37"/>
        <v>4050</v>
      </c>
      <c r="E64" s="14">
        <f t="shared" si="37"/>
        <v>60750</v>
      </c>
      <c r="F64" s="14">
        <f>F65+F69</f>
        <v>64800</v>
      </c>
    </row>
    <row r="65" spans="1:6" ht="21">
      <c r="B65" s="12" t="s">
        <v>9</v>
      </c>
      <c r="C65" s="11">
        <f t="shared" ref="C65:E65" si="38">SUM(C66:C68)</f>
        <v>0</v>
      </c>
      <c r="D65" s="11">
        <f t="shared" si="38"/>
        <v>0</v>
      </c>
      <c r="E65" s="11">
        <f t="shared" si="38"/>
        <v>0</v>
      </c>
      <c r="F65" s="11">
        <f>SUM(F66:F68)</f>
        <v>0</v>
      </c>
    </row>
    <row r="66" spans="1:6" ht="21">
      <c r="B66" s="10" t="s">
        <v>7</v>
      </c>
      <c r="C66" s="9"/>
      <c r="D66" s="9"/>
      <c r="E66" s="7"/>
      <c r="F66" s="7">
        <f>SUM(C66:E66)</f>
        <v>0</v>
      </c>
    </row>
    <row r="67" spans="1:6" ht="21">
      <c r="B67" s="10" t="s">
        <v>8</v>
      </c>
      <c r="C67" s="9"/>
      <c r="D67" s="9"/>
      <c r="E67" s="7"/>
      <c r="F67" s="7">
        <f>SUM(C67:E67)</f>
        <v>0</v>
      </c>
    </row>
    <row r="68" spans="1:6" ht="21">
      <c r="B68" s="10" t="s">
        <v>17</v>
      </c>
      <c r="C68" s="9"/>
      <c r="D68" s="9"/>
      <c r="E68" s="7"/>
      <c r="F68" s="7">
        <f>SUM(C68:E68)</f>
        <v>0</v>
      </c>
    </row>
    <row r="69" spans="1:6" ht="21">
      <c r="B69" s="12" t="s">
        <v>11</v>
      </c>
      <c r="C69" s="11">
        <f t="shared" ref="C69:E69" si="39">SUM(C70:C71)</f>
        <v>0</v>
      </c>
      <c r="D69" s="11">
        <f t="shared" si="39"/>
        <v>4050</v>
      </c>
      <c r="E69" s="11">
        <f t="shared" si="39"/>
        <v>60750</v>
      </c>
      <c r="F69" s="11">
        <f>SUM(F70:F71)</f>
        <v>64800</v>
      </c>
    </row>
    <row r="70" spans="1:6" ht="21">
      <c r="B70" s="10" t="s">
        <v>13</v>
      </c>
      <c r="C70" s="9"/>
      <c r="D70" s="9">
        <v>4050</v>
      </c>
      <c r="E70" s="9">
        <v>60750</v>
      </c>
      <c r="F70" s="7">
        <f>SUM(C70:E70)</f>
        <v>64800</v>
      </c>
    </row>
    <row r="71" spans="1:6" ht="21">
      <c r="A71" s="23"/>
      <c r="B71" s="10" t="s">
        <v>12</v>
      </c>
      <c r="C71" s="9"/>
      <c r="D71" s="9"/>
      <c r="E71" s="9"/>
      <c r="F71" s="7">
        <f>SUM(C71:E71)</f>
        <v>0</v>
      </c>
    </row>
    <row r="72" spans="1:6" ht="21">
      <c r="A72" s="22" t="s">
        <v>45</v>
      </c>
      <c r="B72" s="16" t="s">
        <v>14</v>
      </c>
      <c r="C72" s="15">
        <f t="shared" ref="C72:E72" si="40">C73+C75</f>
        <v>0</v>
      </c>
      <c r="D72" s="15">
        <f t="shared" si="40"/>
        <v>405390</v>
      </c>
      <c r="E72" s="15">
        <f t="shared" si="40"/>
        <v>1619170</v>
      </c>
      <c r="F72" s="15">
        <f>F73+F75</f>
        <v>2024560</v>
      </c>
    </row>
    <row r="73" spans="1:6" ht="21">
      <c r="B73" s="13" t="s">
        <v>4</v>
      </c>
      <c r="C73" s="14">
        <f t="shared" ref="C73:E73" si="41">SUM(C74)</f>
        <v>0</v>
      </c>
      <c r="D73" s="14">
        <f t="shared" si="41"/>
        <v>309440</v>
      </c>
      <c r="E73" s="14">
        <f t="shared" si="41"/>
        <v>1156820</v>
      </c>
      <c r="F73" s="14">
        <f>SUM(F74)</f>
        <v>1466260</v>
      </c>
    </row>
    <row r="74" spans="1:6" ht="21">
      <c r="B74" s="8" t="s">
        <v>5</v>
      </c>
      <c r="C74" s="9"/>
      <c r="D74" s="9">
        <v>309440</v>
      </c>
      <c r="E74" s="7">
        <v>1156820</v>
      </c>
      <c r="F74" s="7">
        <f>SUM(C74:E74)</f>
        <v>1466260</v>
      </c>
    </row>
    <row r="75" spans="1:6" ht="21">
      <c r="B75" s="13" t="s">
        <v>6</v>
      </c>
      <c r="C75" s="14">
        <f t="shared" ref="C75:E75" si="42">C76+C80</f>
        <v>0</v>
      </c>
      <c r="D75" s="14">
        <f t="shared" si="42"/>
        <v>95950</v>
      </c>
      <c r="E75" s="14">
        <f t="shared" si="42"/>
        <v>462350</v>
      </c>
      <c r="F75" s="14">
        <f>F76+F80</f>
        <v>558300</v>
      </c>
    </row>
    <row r="76" spans="1:6" ht="21">
      <c r="B76" s="12" t="s">
        <v>9</v>
      </c>
      <c r="C76" s="11">
        <f t="shared" ref="C76:E76" si="43">SUM(C77:C79)</f>
        <v>0</v>
      </c>
      <c r="D76" s="11">
        <f t="shared" si="43"/>
        <v>94300</v>
      </c>
      <c r="E76" s="11">
        <f t="shared" si="43"/>
        <v>444200</v>
      </c>
      <c r="F76" s="11">
        <f>SUM(F77:F79)</f>
        <v>538500</v>
      </c>
    </row>
    <row r="77" spans="1:6" ht="21">
      <c r="B77" s="10" t="s">
        <v>7</v>
      </c>
      <c r="C77" s="9"/>
      <c r="D77" s="9">
        <v>21300</v>
      </c>
      <c r="E77" s="7">
        <v>152200</v>
      </c>
      <c r="F77" s="7">
        <f>SUM(C77:E77)</f>
        <v>173500</v>
      </c>
    </row>
    <row r="78" spans="1:6" ht="21">
      <c r="B78" s="10" t="s">
        <v>8</v>
      </c>
      <c r="C78" s="9"/>
      <c r="D78" s="9">
        <v>30000</v>
      </c>
      <c r="E78" s="7">
        <v>120000</v>
      </c>
      <c r="F78" s="7">
        <f>SUM(C78:E78)</f>
        <v>150000</v>
      </c>
    </row>
    <row r="79" spans="1:6" ht="21">
      <c r="B79" s="10" t="s">
        <v>17</v>
      </c>
      <c r="C79" s="9"/>
      <c r="D79" s="9">
        <v>43000</v>
      </c>
      <c r="E79" s="7">
        <v>172000</v>
      </c>
      <c r="F79" s="7">
        <f>SUM(C79:E79)</f>
        <v>215000</v>
      </c>
    </row>
    <row r="80" spans="1:6" ht="21">
      <c r="B80" s="12" t="s">
        <v>11</v>
      </c>
      <c r="C80" s="11">
        <f t="shared" ref="C80:E80" si="44">SUM(C81:C82)</f>
        <v>0</v>
      </c>
      <c r="D80" s="11">
        <f t="shared" si="44"/>
        <v>1650</v>
      </c>
      <c r="E80" s="11">
        <f t="shared" si="44"/>
        <v>18150</v>
      </c>
      <c r="F80" s="11">
        <f>SUM(F81:F82)</f>
        <v>19800</v>
      </c>
    </row>
    <row r="81" spans="1:6" ht="21">
      <c r="B81" s="10" t="s">
        <v>13</v>
      </c>
      <c r="C81" s="9"/>
      <c r="D81" s="9">
        <v>1650</v>
      </c>
      <c r="E81" s="9">
        <v>18150</v>
      </c>
      <c r="F81" s="7">
        <f>SUM(C81:E81)</f>
        <v>19800</v>
      </c>
    </row>
    <row r="82" spans="1:6" ht="21">
      <c r="A82" s="23"/>
      <c r="B82" s="10" t="s">
        <v>12</v>
      </c>
      <c r="C82" s="9"/>
      <c r="D82" s="9"/>
      <c r="E82" s="9"/>
      <c r="F82" s="7">
        <f>SUM(C82:E82)</f>
        <v>0</v>
      </c>
    </row>
    <row r="83" spans="1:6" ht="21">
      <c r="A83" s="22" t="s">
        <v>46</v>
      </c>
      <c r="B83" s="16" t="s">
        <v>14</v>
      </c>
      <c r="C83" s="15">
        <f t="shared" ref="C83:E83" si="45">C84+C86</f>
        <v>0</v>
      </c>
      <c r="D83" s="15">
        <f t="shared" si="45"/>
        <v>93859</v>
      </c>
      <c r="E83" s="15">
        <f t="shared" si="45"/>
        <v>287580</v>
      </c>
      <c r="F83" s="15">
        <f>F84+F86</f>
        <v>381439</v>
      </c>
    </row>
    <row r="84" spans="1:6" ht="21">
      <c r="B84" s="13" t="s">
        <v>4</v>
      </c>
      <c r="C84" s="14">
        <f t="shared" ref="C84:E84" si="46">SUM(C85)</f>
        <v>0</v>
      </c>
      <c r="D84" s="14">
        <f t="shared" si="46"/>
        <v>93110</v>
      </c>
      <c r="E84" s="14">
        <f t="shared" si="46"/>
        <v>279330</v>
      </c>
      <c r="F84" s="14">
        <f>SUM(F85)</f>
        <v>372440</v>
      </c>
    </row>
    <row r="85" spans="1:6" ht="21">
      <c r="B85" s="8" t="s">
        <v>5</v>
      </c>
      <c r="C85" s="9"/>
      <c r="D85" s="9">
        <v>93110</v>
      </c>
      <c r="E85" s="7">
        <v>279330</v>
      </c>
      <c r="F85" s="7">
        <f>SUM(C85:E85)</f>
        <v>372440</v>
      </c>
    </row>
    <row r="86" spans="1:6" ht="21">
      <c r="B86" s="13" t="s">
        <v>6</v>
      </c>
      <c r="C86" s="14">
        <f t="shared" ref="C86:E86" si="47">C87+C91</f>
        <v>0</v>
      </c>
      <c r="D86" s="14">
        <f t="shared" si="47"/>
        <v>749</v>
      </c>
      <c r="E86" s="14">
        <f t="shared" si="47"/>
        <v>8250</v>
      </c>
      <c r="F86" s="14">
        <f>F87+F91</f>
        <v>8999</v>
      </c>
    </row>
    <row r="87" spans="1:6" ht="21">
      <c r="B87" s="12" t="s">
        <v>9</v>
      </c>
      <c r="C87" s="11">
        <f t="shared" ref="C87:E87" si="48">SUM(C88:C90)</f>
        <v>0</v>
      </c>
      <c r="D87" s="11">
        <f t="shared" si="48"/>
        <v>0</v>
      </c>
      <c r="E87" s="11">
        <f t="shared" si="48"/>
        <v>0</v>
      </c>
      <c r="F87" s="11">
        <f>SUM(F88:F90)</f>
        <v>0</v>
      </c>
    </row>
    <row r="88" spans="1:6" ht="21">
      <c r="B88" s="10" t="s">
        <v>7</v>
      </c>
      <c r="C88" s="9"/>
      <c r="D88" s="9"/>
      <c r="E88" s="7"/>
      <c r="F88" s="7">
        <f>SUM(C88:E88)</f>
        <v>0</v>
      </c>
    </row>
    <row r="89" spans="1:6" ht="21">
      <c r="B89" s="10" t="s">
        <v>8</v>
      </c>
      <c r="C89" s="9"/>
      <c r="D89" s="9"/>
      <c r="E89" s="7"/>
      <c r="F89" s="7">
        <f>SUM(C89:E89)</f>
        <v>0</v>
      </c>
    </row>
    <row r="90" spans="1:6" ht="21">
      <c r="B90" s="10" t="s">
        <v>17</v>
      </c>
      <c r="C90" s="9"/>
      <c r="D90" s="9"/>
      <c r="E90" s="7"/>
      <c r="F90" s="7">
        <f>SUM(C90:E90)</f>
        <v>0</v>
      </c>
    </row>
    <row r="91" spans="1:6" ht="21">
      <c r="B91" s="12" t="s">
        <v>11</v>
      </c>
      <c r="C91" s="11">
        <f t="shared" ref="C91:E91" si="49">SUM(C92:C93)</f>
        <v>0</v>
      </c>
      <c r="D91" s="11">
        <f t="shared" si="49"/>
        <v>749</v>
      </c>
      <c r="E91" s="11">
        <f t="shared" si="49"/>
        <v>8250</v>
      </c>
      <c r="F91" s="11">
        <f>SUM(F92:F93)</f>
        <v>8999</v>
      </c>
    </row>
    <row r="92" spans="1:6" ht="21">
      <c r="B92" s="10" t="s">
        <v>13</v>
      </c>
      <c r="C92" s="9"/>
      <c r="D92" s="9">
        <v>749</v>
      </c>
      <c r="E92" s="9">
        <v>8250</v>
      </c>
      <c r="F92" s="7">
        <f>SUM(C92:E92)</f>
        <v>8999</v>
      </c>
    </row>
    <row r="93" spans="1:6" ht="21">
      <c r="A93" s="23"/>
      <c r="B93" s="10" t="s">
        <v>12</v>
      </c>
      <c r="C93" s="9"/>
      <c r="D93" s="9"/>
      <c r="E93" s="9"/>
      <c r="F93" s="7">
        <f>SUM(C93:E93)</f>
        <v>0</v>
      </c>
    </row>
    <row r="94" spans="1:6" ht="21">
      <c r="A94" s="22" t="s">
        <v>47</v>
      </c>
      <c r="B94" s="16" t="s">
        <v>14</v>
      </c>
      <c r="C94" s="15">
        <f t="shared" ref="C94:E94" si="50">C95+C97</f>
        <v>0</v>
      </c>
      <c r="D94" s="15">
        <f t="shared" si="50"/>
        <v>483226</v>
      </c>
      <c r="E94" s="15">
        <f t="shared" si="50"/>
        <v>1608642</v>
      </c>
      <c r="F94" s="15">
        <f>F95+F97</f>
        <v>2091868</v>
      </c>
    </row>
    <row r="95" spans="1:6" ht="21">
      <c r="B95" s="13" t="s">
        <v>4</v>
      </c>
      <c r="C95" s="14">
        <f t="shared" ref="C95:E95" si="51">SUM(C96)</f>
        <v>0</v>
      </c>
      <c r="D95" s="14">
        <f t="shared" si="51"/>
        <v>455280</v>
      </c>
      <c r="E95" s="14">
        <f t="shared" si="51"/>
        <v>1478340</v>
      </c>
      <c r="F95" s="14">
        <f>SUM(F96)</f>
        <v>1933620</v>
      </c>
    </row>
    <row r="96" spans="1:6" ht="21">
      <c r="B96" s="8" t="s">
        <v>5</v>
      </c>
      <c r="C96" s="9"/>
      <c r="D96" s="9">
        <v>455280</v>
      </c>
      <c r="E96" s="7">
        <v>1478340</v>
      </c>
      <c r="F96" s="7">
        <f>SUM(C96:E96)</f>
        <v>1933620</v>
      </c>
    </row>
    <row r="97" spans="1:6" ht="21">
      <c r="B97" s="13" t="s">
        <v>6</v>
      </c>
      <c r="C97" s="14">
        <f t="shared" ref="C97:E97" si="52">C98+C102</f>
        <v>0</v>
      </c>
      <c r="D97" s="14">
        <f t="shared" si="52"/>
        <v>27946</v>
      </c>
      <c r="E97" s="14">
        <f t="shared" si="52"/>
        <v>130302</v>
      </c>
      <c r="F97" s="14">
        <f>F98+F102</f>
        <v>158248</v>
      </c>
    </row>
    <row r="98" spans="1:6" ht="21">
      <c r="B98" s="12" t="s">
        <v>9</v>
      </c>
      <c r="C98" s="11">
        <f t="shared" ref="C98:E98" si="53">SUM(C99:C101)</f>
        <v>0</v>
      </c>
      <c r="D98" s="11">
        <f t="shared" si="53"/>
        <v>24800</v>
      </c>
      <c r="E98" s="11">
        <f t="shared" si="53"/>
        <v>92400</v>
      </c>
      <c r="F98" s="11">
        <f>SUM(F99:F101)</f>
        <v>117200</v>
      </c>
    </row>
    <row r="99" spans="1:6" ht="21">
      <c r="B99" s="10" t="s">
        <v>7</v>
      </c>
      <c r="C99" s="9"/>
      <c r="D99" s="9">
        <v>24800</v>
      </c>
      <c r="E99" s="7">
        <v>92400</v>
      </c>
      <c r="F99" s="7">
        <f>SUM(C99:E99)</f>
        <v>117200</v>
      </c>
    </row>
    <row r="100" spans="1:6" ht="21">
      <c r="B100" s="10" t="s">
        <v>8</v>
      </c>
      <c r="C100" s="9"/>
      <c r="D100" s="9"/>
      <c r="E100" s="7"/>
      <c r="F100" s="7">
        <f>SUM(C100:E100)</f>
        <v>0</v>
      </c>
    </row>
    <row r="101" spans="1:6" ht="21">
      <c r="B101" s="10" t="s">
        <v>17</v>
      </c>
      <c r="C101" s="9"/>
      <c r="D101" s="9"/>
      <c r="E101" s="7"/>
      <c r="F101" s="7">
        <f>SUM(C101:E101)</f>
        <v>0</v>
      </c>
    </row>
    <row r="102" spans="1:6" ht="21">
      <c r="B102" s="12" t="s">
        <v>11</v>
      </c>
      <c r="C102" s="11">
        <f t="shared" ref="C102:E102" si="54">SUM(C103:C104)</f>
        <v>0</v>
      </c>
      <c r="D102" s="11">
        <f t="shared" si="54"/>
        <v>3146</v>
      </c>
      <c r="E102" s="11">
        <f t="shared" si="54"/>
        <v>37902</v>
      </c>
      <c r="F102" s="11">
        <f>SUM(F103:F104)</f>
        <v>41048</v>
      </c>
    </row>
    <row r="103" spans="1:6" ht="21">
      <c r="B103" s="10" t="s">
        <v>13</v>
      </c>
      <c r="C103" s="9"/>
      <c r="D103" s="9">
        <v>3146</v>
      </c>
      <c r="E103" s="7">
        <v>37902</v>
      </c>
      <c r="F103" s="7">
        <f>SUM(C103:E103)</f>
        <v>41048</v>
      </c>
    </row>
    <row r="104" spans="1:6" ht="21">
      <c r="A104" s="23"/>
      <c r="B104" s="10" t="s">
        <v>12</v>
      </c>
      <c r="C104" s="9"/>
      <c r="D104" s="9"/>
      <c r="E104" s="9"/>
      <c r="F104" s="7">
        <f>SUM(C104:E104)</f>
        <v>0</v>
      </c>
    </row>
    <row r="105" spans="1:6" ht="21">
      <c r="A105" s="22" t="s">
        <v>48</v>
      </c>
      <c r="B105" s="16" t="s">
        <v>14</v>
      </c>
      <c r="C105" s="15">
        <f t="shared" ref="C105:E105" si="55">C106+C108</f>
        <v>0</v>
      </c>
      <c r="D105" s="15">
        <f t="shared" si="55"/>
        <v>395660</v>
      </c>
      <c r="E105" s="15">
        <f t="shared" si="55"/>
        <v>1233980</v>
      </c>
      <c r="F105" s="15">
        <f>F106+F108</f>
        <v>1629640</v>
      </c>
    </row>
    <row r="106" spans="1:6" ht="21">
      <c r="B106" s="13" t="s">
        <v>4</v>
      </c>
      <c r="C106" s="14">
        <f t="shared" ref="C106:E106" si="56">SUM(C107)</f>
        <v>0</v>
      </c>
      <c r="D106" s="14">
        <f t="shared" si="56"/>
        <v>377310</v>
      </c>
      <c r="E106" s="14">
        <f t="shared" si="56"/>
        <v>1131930</v>
      </c>
      <c r="F106" s="14">
        <f>SUM(F107)</f>
        <v>1509240</v>
      </c>
    </row>
    <row r="107" spans="1:6" ht="21">
      <c r="B107" s="8" t="s">
        <v>5</v>
      </c>
      <c r="C107" s="9"/>
      <c r="D107" s="9">
        <v>377310</v>
      </c>
      <c r="E107" s="7">
        <v>1131930</v>
      </c>
      <c r="F107" s="7">
        <f>SUM(C107:E107)</f>
        <v>1509240</v>
      </c>
    </row>
    <row r="108" spans="1:6" ht="21">
      <c r="B108" s="13" t="s">
        <v>6</v>
      </c>
      <c r="C108" s="14">
        <f t="shared" ref="C108:E108" si="57">C109+C113</f>
        <v>0</v>
      </c>
      <c r="D108" s="14">
        <f t="shared" si="57"/>
        <v>18350</v>
      </c>
      <c r="E108" s="14">
        <f t="shared" si="57"/>
        <v>102050</v>
      </c>
      <c r="F108" s="14">
        <f>F109+F113</f>
        <v>120400</v>
      </c>
    </row>
    <row r="109" spans="1:6" ht="21">
      <c r="B109" s="12" t="s">
        <v>9</v>
      </c>
      <c r="C109" s="11">
        <f t="shared" ref="C109:E109" si="58">SUM(C110:C112)</f>
        <v>0</v>
      </c>
      <c r="D109" s="11">
        <f t="shared" si="58"/>
        <v>15800</v>
      </c>
      <c r="E109" s="11">
        <f t="shared" si="58"/>
        <v>74000</v>
      </c>
      <c r="F109" s="11">
        <f>SUM(F110:F112)</f>
        <v>89800</v>
      </c>
    </row>
    <row r="110" spans="1:6" ht="21">
      <c r="B110" s="10" t="s">
        <v>7</v>
      </c>
      <c r="C110" s="9"/>
      <c r="D110" s="9">
        <v>15800</v>
      </c>
      <c r="E110" s="7">
        <v>74000</v>
      </c>
      <c r="F110" s="7">
        <f>SUM(C110:E110)</f>
        <v>89800</v>
      </c>
    </row>
    <row r="111" spans="1:6" ht="21">
      <c r="B111" s="10" t="s">
        <v>8</v>
      </c>
      <c r="C111" s="9"/>
      <c r="D111" s="9"/>
      <c r="E111" s="7"/>
      <c r="F111" s="7">
        <f>SUM(C111:E111)</f>
        <v>0</v>
      </c>
    </row>
    <row r="112" spans="1:6" ht="21">
      <c r="B112" s="10" t="s">
        <v>17</v>
      </c>
      <c r="C112" s="9"/>
      <c r="D112" s="9"/>
      <c r="E112" s="7"/>
      <c r="F112" s="7">
        <f>SUM(C112:E112)</f>
        <v>0</v>
      </c>
    </row>
    <row r="113" spans="1:6" ht="21">
      <c r="B113" s="12" t="s">
        <v>11</v>
      </c>
      <c r="C113" s="11">
        <f t="shared" ref="C113:E113" si="59">SUM(C114:C115)</f>
        <v>0</v>
      </c>
      <c r="D113" s="11">
        <f t="shared" si="59"/>
        <v>2550</v>
      </c>
      <c r="E113" s="11">
        <f t="shared" si="59"/>
        <v>28050</v>
      </c>
      <c r="F113" s="11">
        <f>SUM(F114:F115)</f>
        <v>30600</v>
      </c>
    </row>
    <row r="114" spans="1:6" ht="21">
      <c r="B114" s="10" t="s">
        <v>13</v>
      </c>
      <c r="C114" s="9"/>
      <c r="D114" s="9">
        <v>2550</v>
      </c>
      <c r="E114" s="9">
        <v>28050</v>
      </c>
      <c r="F114" s="7">
        <f>SUM(C114:E114)</f>
        <v>30600</v>
      </c>
    </row>
    <row r="115" spans="1:6" ht="21">
      <c r="A115" s="23"/>
      <c r="B115" s="10" t="s">
        <v>12</v>
      </c>
      <c r="C115" s="9"/>
      <c r="D115" s="9"/>
      <c r="E115" s="9"/>
      <c r="F115" s="7">
        <f>SUM(C115:E115)</f>
        <v>0</v>
      </c>
    </row>
    <row r="116" spans="1:6" ht="21">
      <c r="A116" s="22" t="s">
        <v>49</v>
      </c>
      <c r="B116" s="16" t="s">
        <v>14</v>
      </c>
      <c r="C116" s="15">
        <f t="shared" ref="C116:E116" si="60">C117+C119</f>
        <v>0</v>
      </c>
      <c r="D116" s="15">
        <f t="shared" si="60"/>
        <v>234180</v>
      </c>
      <c r="E116" s="15">
        <f t="shared" si="60"/>
        <v>714540</v>
      </c>
      <c r="F116" s="15">
        <f>F117+F119</f>
        <v>948720</v>
      </c>
    </row>
    <row r="117" spans="1:6" ht="21">
      <c r="B117" s="13" t="s">
        <v>4</v>
      </c>
      <c r="C117" s="14">
        <f t="shared" ref="C117:E117" si="61">SUM(C118)</f>
        <v>0</v>
      </c>
      <c r="D117" s="14">
        <f t="shared" si="61"/>
        <v>221680</v>
      </c>
      <c r="E117" s="14">
        <f t="shared" si="61"/>
        <v>665040</v>
      </c>
      <c r="F117" s="14">
        <f>SUM(F118)</f>
        <v>886720</v>
      </c>
    </row>
    <row r="118" spans="1:6" ht="21">
      <c r="B118" s="8" t="s">
        <v>5</v>
      </c>
      <c r="C118" s="9"/>
      <c r="D118" s="9">
        <v>221680</v>
      </c>
      <c r="E118" s="7">
        <v>665040</v>
      </c>
      <c r="F118" s="7">
        <f>SUM(C118:E118)</f>
        <v>886720</v>
      </c>
    </row>
    <row r="119" spans="1:6" ht="21">
      <c r="B119" s="13" t="s">
        <v>6</v>
      </c>
      <c r="C119" s="14">
        <f t="shared" ref="C119:E119" si="62">C120+C124</f>
        <v>0</v>
      </c>
      <c r="D119" s="14">
        <f t="shared" si="62"/>
        <v>12500</v>
      </c>
      <c r="E119" s="14">
        <f t="shared" si="62"/>
        <v>49500</v>
      </c>
      <c r="F119" s="14">
        <f>F120+F124</f>
        <v>62000</v>
      </c>
    </row>
    <row r="120" spans="1:6" ht="21">
      <c r="B120" s="12" t="s">
        <v>9</v>
      </c>
      <c r="C120" s="11">
        <f t="shared" ref="C120:E120" si="63">SUM(C121:C123)</f>
        <v>0</v>
      </c>
      <c r="D120" s="11">
        <f t="shared" si="63"/>
        <v>11000</v>
      </c>
      <c r="E120" s="11">
        <f t="shared" si="63"/>
        <v>33000</v>
      </c>
      <c r="F120" s="11">
        <f>SUM(F121:F123)</f>
        <v>44000</v>
      </c>
    </row>
    <row r="121" spans="1:6" ht="21">
      <c r="B121" s="10" t="s">
        <v>7</v>
      </c>
      <c r="C121" s="9"/>
      <c r="D121" s="9">
        <v>11000</v>
      </c>
      <c r="E121" s="7">
        <v>33000</v>
      </c>
      <c r="F121" s="7">
        <f>SUM(C121:E121)</f>
        <v>44000</v>
      </c>
    </row>
    <row r="122" spans="1:6" ht="21">
      <c r="B122" s="10" t="s">
        <v>8</v>
      </c>
      <c r="C122" s="9"/>
      <c r="D122" s="9"/>
      <c r="E122" s="7"/>
      <c r="F122" s="7">
        <f>SUM(C122:E122)</f>
        <v>0</v>
      </c>
    </row>
    <row r="123" spans="1:6" ht="21">
      <c r="B123" s="10" t="s">
        <v>17</v>
      </c>
      <c r="C123" s="9"/>
      <c r="D123" s="9"/>
      <c r="E123" s="7"/>
      <c r="F123" s="7">
        <f>SUM(C123:E123)</f>
        <v>0</v>
      </c>
    </row>
    <row r="124" spans="1:6" ht="21">
      <c r="B124" s="12" t="s">
        <v>11</v>
      </c>
      <c r="C124" s="11">
        <f t="shared" ref="C124:E124" si="64">SUM(C125:C126)</f>
        <v>0</v>
      </c>
      <c r="D124" s="11">
        <f t="shared" si="64"/>
        <v>1500</v>
      </c>
      <c r="E124" s="11">
        <f t="shared" si="64"/>
        <v>16500</v>
      </c>
      <c r="F124" s="11">
        <f>SUM(F125:F126)</f>
        <v>18000</v>
      </c>
    </row>
    <row r="125" spans="1:6" ht="21">
      <c r="B125" s="10" t="s">
        <v>13</v>
      </c>
      <c r="C125" s="9"/>
      <c r="D125" s="9">
        <v>1500</v>
      </c>
      <c r="E125" s="9">
        <v>16500</v>
      </c>
      <c r="F125" s="7">
        <f>SUM(C125:E125)</f>
        <v>18000</v>
      </c>
    </row>
    <row r="126" spans="1:6" ht="21">
      <c r="A126" s="23"/>
      <c r="B126" s="10" t="s">
        <v>12</v>
      </c>
      <c r="C126" s="9"/>
      <c r="D126" s="9"/>
      <c r="E126" s="9"/>
      <c r="F126" s="7">
        <f>SUM(C126:E126)</f>
        <v>0</v>
      </c>
    </row>
    <row r="127" spans="1:6" ht="21">
      <c r="A127" s="22" t="s">
        <v>50</v>
      </c>
      <c r="B127" s="16" t="s">
        <v>14</v>
      </c>
      <c r="C127" s="15">
        <f t="shared" ref="C127:E127" si="65">C128+C130</f>
        <v>0</v>
      </c>
      <c r="D127" s="15">
        <f t="shared" si="65"/>
        <v>1019228.7</v>
      </c>
      <c r="E127" s="15">
        <f t="shared" si="65"/>
        <v>4153703.29</v>
      </c>
      <c r="F127" s="15">
        <f>F128+F130</f>
        <v>5172931.99</v>
      </c>
    </row>
    <row r="128" spans="1:6" ht="21">
      <c r="B128" s="13" t="s">
        <v>4</v>
      </c>
      <c r="C128" s="14">
        <f t="shared" ref="C128:E128" si="66">SUM(C129)</f>
        <v>0</v>
      </c>
      <c r="D128" s="14">
        <f t="shared" si="66"/>
        <v>334140</v>
      </c>
      <c r="E128" s="14">
        <f t="shared" si="66"/>
        <v>1002420</v>
      </c>
      <c r="F128" s="14">
        <f>SUM(F129)</f>
        <v>1336560</v>
      </c>
    </row>
    <row r="129" spans="1:6" ht="21">
      <c r="B129" s="8" t="s">
        <v>5</v>
      </c>
      <c r="C129" s="9"/>
      <c r="D129" s="9">
        <v>334140</v>
      </c>
      <c r="E129" s="7">
        <v>1002420</v>
      </c>
      <c r="F129" s="7">
        <f>SUM(C129:E129)</f>
        <v>1336560</v>
      </c>
    </row>
    <row r="130" spans="1:6" ht="21">
      <c r="B130" s="13" t="s">
        <v>6</v>
      </c>
      <c r="C130" s="14">
        <f t="shared" ref="C130:E130" si="67">C131+C135</f>
        <v>0</v>
      </c>
      <c r="D130" s="14">
        <f t="shared" si="67"/>
        <v>685088.7</v>
      </c>
      <c r="E130" s="14">
        <f t="shared" si="67"/>
        <v>3151283.29</v>
      </c>
      <c r="F130" s="14">
        <f>F131+F135</f>
        <v>3836371.99</v>
      </c>
    </row>
    <row r="131" spans="1:6" ht="21">
      <c r="B131" s="12" t="s">
        <v>9</v>
      </c>
      <c r="C131" s="11">
        <f t="shared" ref="C131:E131" si="68">SUM(C132:C134)</f>
        <v>0</v>
      </c>
      <c r="D131" s="11">
        <f t="shared" si="68"/>
        <v>682838.7</v>
      </c>
      <c r="E131" s="11">
        <f t="shared" si="68"/>
        <v>3114533.29</v>
      </c>
      <c r="F131" s="11">
        <f>SUM(F132:F134)</f>
        <v>3797371.99</v>
      </c>
    </row>
    <row r="132" spans="1:6" ht="21">
      <c r="B132" s="10" t="s">
        <v>7</v>
      </c>
      <c r="C132" s="9"/>
      <c r="D132" s="9">
        <v>78000</v>
      </c>
      <c r="E132" s="7">
        <v>151200</v>
      </c>
      <c r="F132" s="7">
        <f>SUM(C132:E132)</f>
        <v>229200</v>
      </c>
    </row>
    <row r="133" spans="1:6" ht="21">
      <c r="B133" s="10" t="s">
        <v>8</v>
      </c>
      <c r="C133" s="9"/>
      <c r="D133" s="9">
        <v>250000</v>
      </c>
      <c r="E133" s="7">
        <v>1400000</v>
      </c>
      <c r="F133" s="7">
        <f>SUM(C133:E133)</f>
        <v>1650000</v>
      </c>
    </row>
    <row r="134" spans="1:6" ht="21">
      <c r="B134" s="10" t="s">
        <v>17</v>
      </c>
      <c r="C134" s="9"/>
      <c r="D134" s="9">
        <v>354838.7</v>
      </c>
      <c r="E134" s="7">
        <v>1563333.29</v>
      </c>
      <c r="F134" s="7">
        <f>SUM(C134:E134)</f>
        <v>1918171.99</v>
      </c>
    </row>
    <row r="135" spans="1:6" ht="21">
      <c r="B135" s="12" t="s">
        <v>11</v>
      </c>
      <c r="C135" s="11">
        <f t="shared" ref="C135:E135" si="69">SUM(C136:C137)</f>
        <v>0</v>
      </c>
      <c r="D135" s="11">
        <f t="shared" si="69"/>
        <v>2250</v>
      </c>
      <c r="E135" s="11">
        <f t="shared" si="69"/>
        <v>36750</v>
      </c>
      <c r="F135" s="11">
        <f>SUM(F136:F137)</f>
        <v>39000</v>
      </c>
    </row>
    <row r="136" spans="1:6" ht="21">
      <c r="B136" s="10" t="s">
        <v>13</v>
      </c>
      <c r="C136" s="9"/>
      <c r="D136" s="9">
        <v>2250</v>
      </c>
      <c r="E136" s="9">
        <v>24750</v>
      </c>
      <c r="F136" s="7">
        <f>SUM(C136:E136)</f>
        <v>27000</v>
      </c>
    </row>
    <row r="137" spans="1:6" ht="21">
      <c r="A137" s="23"/>
      <c r="B137" s="10" t="s">
        <v>12</v>
      </c>
      <c r="C137" s="9"/>
      <c r="D137" s="9"/>
      <c r="E137" s="9">
        <v>12000</v>
      </c>
      <c r="F137" s="7">
        <f>SUM(C137:E137)</f>
        <v>12000</v>
      </c>
    </row>
    <row r="138" spans="1:6" ht="21">
      <c r="A138" s="22" t="s">
        <v>51</v>
      </c>
      <c r="B138" s="16" t="s">
        <v>14</v>
      </c>
      <c r="C138" s="15">
        <f t="shared" ref="C138:E138" si="70">C139+C141</f>
        <v>0</v>
      </c>
      <c r="D138" s="15">
        <f t="shared" si="70"/>
        <v>664568.55000000005</v>
      </c>
      <c r="E138" s="15">
        <f t="shared" si="70"/>
        <v>2329140</v>
      </c>
      <c r="F138" s="15">
        <f>F139+F141</f>
        <v>2993708.55</v>
      </c>
    </row>
    <row r="139" spans="1:6" ht="21">
      <c r="B139" s="13" t="s">
        <v>4</v>
      </c>
      <c r="C139" s="14">
        <f t="shared" ref="C139:E139" si="71">SUM(C140)</f>
        <v>0</v>
      </c>
      <c r="D139" s="14">
        <f t="shared" si="71"/>
        <v>330259.55</v>
      </c>
      <c r="E139" s="14">
        <f t="shared" si="71"/>
        <v>978390</v>
      </c>
      <c r="F139" s="14">
        <f>SUM(F140)</f>
        <v>1308649.55</v>
      </c>
    </row>
    <row r="140" spans="1:6" ht="21">
      <c r="B140" s="8" t="s">
        <v>5</v>
      </c>
      <c r="C140" s="9"/>
      <c r="D140" s="9">
        <v>330259.55</v>
      </c>
      <c r="E140" s="7">
        <v>978390</v>
      </c>
      <c r="F140" s="7">
        <f>SUM(C140:E140)</f>
        <v>1308649.55</v>
      </c>
    </row>
    <row r="141" spans="1:6" ht="21">
      <c r="B141" s="13" t="s">
        <v>6</v>
      </c>
      <c r="C141" s="14">
        <f t="shared" ref="C141:E141" si="72">C142+C146</f>
        <v>0</v>
      </c>
      <c r="D141" s="14">
        <f t="shared" si="72"/>
        <v>334309</v>
      </c>
      <c r="E141" s="14">
        <f t="shared" si="72"/>
        <v>1350750</v>
      </c>
      <c r="F141" s="14">
        <f>F142+F146</f>
        <v>1685059</v>
      </c>
    </row>
    <row r="142" spans="1:6" ht="21">
      <c r="B142" s="12" t="s">
        <v>9</v>
      </c>
      <c r="C142" s="11">
        <f t="shared" ref="C142:E142" si="73">SUM(C143:C145)</f>
        <v>0</v>
      </c>
      <c r="D142" s="11">
        <f t="shared" si="73"/>
        <v>332000</v>
      </c>
      <c r="E142" s="11">
        <f t="shared" si="73"/>
        <v>1317000</v>
      </c>
      <c r="F142" s="11">
        <f>SUM(F143:F145)</f>
        <v>1649000</v>
      </c>
    </row>
    <row r="143" spans="1:6" ht="21">
      <c r="B143" s="10" t="s">
        <v>7</v>
      </c>
      <c r="C143" s="9"/>
      <c r="D143" s="9">
        <v>66000</v>
      </c>
      <c r="E143" s="7">
        <v>301000</v>
      </c>
      <c r="F143" s="7">
        <f>SUM(C143:E143)</f>
        <v>367000</v>
      </c>
    </row>
    <row r="144" spans="1:6" ht="21">
      <c r="B144" s="10" t="s">
        <v>8</v>
      </c>
      <c r="C144" s="9"/>
      <c r="D144" s="9">
        <v>80000</v>
      </c>
      <c r="E144" s="7">
        <v>270000</v>
      </c>
      <c r="F144" s="7">
        <f>SUM(C144:E144)</f>
        <v>350000</v>
      </c>
    </row>
    <row r="145" spans="1:6" ht="21">
      <c r="B145" s="10" t="s">
        <v>17</v>
      </c>
      <c r="C145" s="9"/>
      <c r="D145" s="9">
        <v>186000</v>
      </c>
      <c r="E145" s="7">
        <v>746000</v>
      </c>
      <c r="F145" s="7">
        <f>SUM(C145:E145)</f>
        <v>932000</v>
      </c>
    </row>
    <row r="146" spans="1:6" ht="21">
      <c r="B146" s="12" t="s">
        <v>11</v>
      </c>
      <c r="C146" s="11">
        <f t="shared" ref="C146:E146" si="74">SUM(C147:C148)</f>
        <v>0</v>
      </c>
      <c r="D146" s="11">
        <f t="shared" si="74"/>
        <v>2309</v>
      </c>
      <c r="E146" s="11">
        <f t="shared" si="74"/>
        <v>33750</v>
      </c>
      <c r="F146" s="11">
        <f>SUM(F147:F148)</f>
        <v>36059</v>
      </c>
    </row>
    <row r="147" spans="1:6" ht="21">
      <c r="B147" s="10" t="s">
        <v>13</v>
      </c>
      <c r="C147" s="9"/>
      <c r="D147" s="9">
        <v>2309</v>
      </c>
      <c r="E147" s="9">
        <v>33750</v>
      </c>
      <c r="F147" s="7">
        <f>SUM(C147:E147)</f>
        <v>36059</v>
      </c>
    </row>
    <row r="148" spans="1:6" ht="21">
      <c r="A148" s="23"/>
      <c r="B148" s="10" t="s">
        <v>12</v>
      </c>
      <c r="C148" s="9"/>
      <c r="D148" s="9"/>
      <c r="E148" s="9"/>
      <c r="F148" s="7">
        <f>SUM(C148:E148)</f>
        <v>0</v>
      </c>
    </row>
    <row r="149" spans="1:6" ht="21">
      <c r="A149" s="22" t="s">
        <v>52</v>
      </c>
      <c r="B149" s="16" t="s">
        <v>14</v>
      </c>
      <c r="C149" s="15">
        <f t="shared" ref="C149:E149" si="75">C150+C152</f>
        <v>0</v>
      </c>
      <c r="D149" s="15">
        <f t="shared" si="75"/>
        <v>360730</v>
      </c>
      <c r="E149" s="15">
        <f t="shared" si="75"/>
        <v>1548060</v>
      </c>
      <c r="F149" s="15">
        <f>F150+F152</f>
        <v>1908790</v>
      </c>
    </row>
    <row r="150" spans="1:6" ht="21">
      <c r="B150" s="13" t="s">
        <v>4</v>
      </c>
      <c r="C150" s="14">
        <f t="shared" ref="C150:E150" si="76">SUM(C151)</f>
        <v>0</v>
      </c>
      <c r="D150" s="14">
        <f t="shared" si="76"/>
        <v>134680</v>
      </c>
      <c r="E150" s="14">
        <f t="shared" si="76"/>
        <v>440010</v>
      </c>
      <c r="F150" s="14">
        <f>SUM(F151)</f>
        <v>574690</v>
      </c>
    </row>
    <row r="151" spans="1:6" ht="21">
      <c r="B151" s="8" t="s">
        <v>5</v>
      </c>
      <c r="C151" s="9"/>
      <c r="D151" s="9">
        <v>134680</v>
      </c>
      <c r="E151" s="7">
        <v>440010</v>
      </c>
      <c r="F151" s="7">
        <f>SUM(C151:E151)</f>
        <v>574690</v>
      </c>
    </row>
    <row r="152" spans="1:6" ht="21">
      <c r="B152" s="13" t="s">
        <v>6</v>
      </c>
      <c r="C152" s="14">
        <f t="shared" ref="C152:E152" si="77">C153+C157</f>
        <v>0</v>
      </c>
      <c r="D152" s="14">
        <f t="shared" si="77"/>
        <v>226050</v>
      </c>
      <c r="E152" s="14">
        <f t="shared" si="77"/>
        <v>1108050</v>
      </c>
      <c r="F152" s="14">
        <f>F153+F157</f>
        <v>1334100</v>
      </c>
    </row>
    <row r="153" spans="1:6" ht="21">
      <c r="B153" s="12" t="s">
        <v>9</v>
      </c>
      <c r="C153" s="11">
        <f t="shared" ref="C153:E153" si="78">SUM(C154:C156)</f>
        <v>0</v>
      </c>
      <c r="D153" s="11">
        <f t="shared" si="78"/>
        <v>225000</v>
      </c>
      <c r="E153" s="11">
        <f t="shared" si="78"/>
        <v>1095000</v>
      </c>
      <c r="F153" s="11">
        <f>SUM(F154:F156)</f>
        <v>1320000</v>
      </c>
    </row>
    <row r="154" spans="1:6" ht="21">
      <c r="B154" s="10" t="s">
        <v>7</v>
      </c>
      <c r="C154" s="9"/>
      <c r="D154" s="9">
        <v>0</v>
      </c>
      <c r="E154" s="7">
        <v>0</v>
      </c>
      <c r="F154" s="7">
        <f>SUM(C154:E154)</f>
        <v>0</v>
      </c>
    </row>
    <row r="155" spans="1:6" ht="21">
      <c r="B155" s="10" t="s">
        <v>8</v>
      </c>
      <c r="C155" s="9"/>
      <c r="D155" s="9">
        <v>130000</v>
      </c>
      <c r="E155" s="7">
        <v>670000</v>
      </c>
      <c r="F155" s="7">
        <f>SUM(C155:E155)</f>
        <v>800000</v>
      </c>
    </row>
    <row r="156" spans="1:6" ht="21">
      <c r="B156" s="10" t="s">
        <v>17</v>
      </c>
      <c r="C156" s="9"/>
      <c r="D156" s="9">
        <v>95000</v>
      </c>
      <c r="E156" s="7">
        <v>425000</v>
      </c>
      <c r="F156" s="7">
        <f>SUM(C156:E156)</f>
        <v>520000</v>
      </c>
    </row>
    <row r="157" spans="1:6" ht="21">
      <c r="B157" s="12" t="s">
        <v>11</v>
      </c>
      <c r="C157" s="11">
        <f t="shared" ref="C157:E157" si="79">SUM(C158:C159)</f>
        <v>0</v>
      </c>
      <c r="D157" s="11">
        <f t="shared" si="79"/>
        <v>1050</v>
      </c>
      <c r="E157" s="11">
        <f t="shared" si="79"/>
        <v>13050</v>
      </c>
      <c r="F157" s="11">
        <f>SUM(F158:F159)</f>
        <v>14100</v>
      </c>
    </row>
    <row r="158" spans="1:6" ht="21">
      <c r="B158" s="10" t="s">
        <v>13</v>
      </c>
      <c r="C158" s="9"/>
      <c r="D158" s="9">
        <v>1050</v>
      </c>
      <c r="E158" s="9">
        <v>13050</v>
      </c>
      <c r="F158" s="7">
        <f>SUM(C158:E158)</f>
        <v>14100</v>
      </c>
    </row>
    <row r="159" spans="1:6" ht="21">
      <c r="A159" s="23"/>
      <c r="B159" s="10" t="s">
        <v>12</v>
      </c>
      <c r="C159" s="9"/>
      <c r="D159" s="9"/>
      <c r="E159" s="9"/>
      <c r="F159" s="7">
        <f>SUM(C159:E159)</f>
        <v>0</v>
      </c>
    </row>
    <row r="160" spans="1:6" ht="21">
      <c r="A160" s="22" t="s">
        <v>53</v>
      </c>
      <c r="B160" s="16" t="s">
        <v>14</v>
      </c>
      <c r="C160" s="15">
        <f t="shared" ref="C160:E160" si="80">C161+C163</f>
        <v>0</v>
      </c>
      <c r="D160" s="15">
        <f t="shared" si="80"/>
        <v>45350</v>
      </c>
      <c r="E160" s="15">
        <f t="shared" si="80"/>
        <v>138450</v>
      </c>
      <c r="F160" s="15">
        <f>F161+F163</f>
        <v>183800</v>
      </c>
    </row>
    <row r="161" spans="1:6" ht="21">
      <c r="B161" s="13" t="s">
        <v>4</v>
      </c>
      <c r="C161" s="14">
        <f t="shared" ref="C161:E161" si="81">SUM(C162)</f>
        <v>0</v>
      </c>
      <c r="D161" s="14">
        <f t="shared" si="81"/>
        <v>45050</v>
      </c>
      <c r="E161" s="14">
        <f t="shared" si="81"/>
        <v>135150</v>
      </c>
      <c r="F161" s="14">
        <f>SUM(F162)</f>
        <v>180200</v>
      </c>
    </row>
    <row r="162" spans="1:6" ht="21">
      <c r="B162" s="8" t="s">
        <v>5</v>
      </c>
      <c r="C162" s="9"/>
      <c r="D162" s="9">
        <v>45050</v>
      </c>
      <c r="E162" s="7">
        <v>135150</v>
      </c>
      <c r="F162" s="7">
        <f>SUM(C162:E162)</f>
        <v>180200</v>
      </c>
    </row>
    <row r="163" spans="1:6" ht="21">
      <c r="B163" s="13" t="s">
        <v>6</v>
      </c>
      <c r="C163" s="14">
        <f t="shared" ref="C163:E163" si="82">C164+C168</f>
        <v>0</v>
      </c>
      <c r="D163" s="14">
        <f t="shared" si="82"/>
        <v>300</v>
      </c>
      <c r="E163" s="14">
        <f t="shared" si="82"/>
        <v>3300</v>
      </c>
      <c r="F163" s="14">
        <f>F164+F168</f>
        <v>3600</v>
      </c>
    </row>
    <row r="164" spans="1:6" ht="21">
      <c r="B164" s="12" t="s">
        <v>9</v>
      </c>
      <c r="C164" s="11">
        <f t="shared" ref="C164:E164" si="83">SUM(C165:C167)</f>
        <v>0</v>
      </c>
      <c r="D164" s="11">
        <f t="shared" si="83"/>
        <v>0</v>
      </c>
      <c r="E164" s="11">
        <f t="shared" si="83"/>
        <v>0</v>
      </c>
      <c r="F164" s="11">
        <f>SUM(F165:F167)</f>
        <v>0</v>
      </c>
    </row>
    <row r="165" spans="1:6" ht="21">
      <c r="B165" s="10" t="s">
        <v>7</v>
      </c>
      <c r="C165" s="9"/>
      <c r="D165" s="9"/>
      <c r="E165" s="7"/>
      <c r="F165" s="7">
        <f>SUM(C165:E165)</f>
        <v>0</v>
      </c>
    </row>
    <row r="166" spans="1:6" ht="21">
      <c r="B166" s="10" t="s">
        <v>8</v>
      </c>
      <c r="C166" s="9"/>
      <c r="D166" s="9"/>
      <c r="E166" s="7"/>
      <c r="F166" s="7">
        <f>SUM(C166:E166)</f>
        <v>0</v>
      </c>
    </row>
    <row r="167" spans="1:6" ht="21">
      <c r="B167" s="10" t="s">
        <v>17</v>
      </c>
      <c r="C167" s="9"/>
      <c r="D167" s="9"/>
      <c r="E167" s="7"/>
      <c r="F167" s="7">
        <f>SUM(C167:E167)</f>
        <v>0</v>
      </c>
    </row>
    <row r="168" spans="1:6" ht="21">
      <c r="B168" s="12" t="s">
        <v>11</v>
      </c>
      <c r="C168" s="11">
        <f t="shared" ref="C168:E168" si="84">SUM(C169:C170)</f>
        <v>0</v>
      </c>
      <c r="D168" s="11">
        <f t="shared" si="84"/>
        <v>300</v>
      </c>
      <c r="E168" s="11">
        <f t="shared" si="84"/>
        <v>3300</v>
      </c>
      <c r="F168" s="11">
        <f>SUM(F169:F170)</f>
        <v>3600</v>
      </c>
    </row>
    <row r="169" spans="1:6" ht="21">
      <c r="B169" s="10" t="s">
        <v>13</v>
      </c>
      <c r="C169" s="9"/>
      <c r="D169" s="9">
        <v>300</v>
      </c>
      <c r="E169" s="9">
        <v>3300</v>
      </c>
      <c r="F169" s="7">
        <f>SUM(C169:E169)</f>
        <v>3600</v>
      </c>
    </row>
    <row r="170" spans="1:6" ht="21">
      <c r="A170" s="23"/>
      <c r="B170" s="10" t="s">
        <v>12</v>
      </c>
      <c r="C170" s="9"/>
      <c r="D170" s="9"/>
      <c r="E170" s="9"/>
      <c r="F170" s="7">
        <f>SUM(C170:E170)</f>
        <v>0</v>
      </c>
    </row>
    <row r="171" spans="1:6" ht="21">
      <c r="A171" s="22" t="s">
        <v>54</v>
      </c>
      <c r="B171" s="16" t="s">
        <v>14</v>
      </c>
      <c r="C171" s="15">
        <f t="shared" ref="C171:E171" si="85">C172+C174</f>
        <v>0</v>
      </c>
      <c r="D171" s="15">
        <f t="shared" si="85"/>
        <v>65330</v>
      </c>
      <c r="E171" s="15">
        <f t="shared" si="85"/>
        <v>199590</v>
      </c>
      <c r="F171" s="15">
        <f>F172+F174</f>
        <v>264920</v>
      </c>
    </row>
    <row r="172" spans="1:6" ht="21">
      <c r="B172" s="13" t="s">
        <v>4</v>
      </c>
      <c r="C172" s="14">
        <f t="shared" ref="C172:E172" si="86">SUM(C173)</f>
        <v>0</v>
      </c>
      <c r="D172" s="14">
        <f t="shared" si="86"/>
        <v>64880</v>
      </c>
      <c r="E172" s="14">
        <f t="shared" si="86"/>
        <v>194640</v>
      </c>
      <c r="F172" s="14">
        <f>SUM(F173)</f>
        <v>259520</v>
      </c>
    </row>
    <row r="173" spans="1:6" ht="21">
      <c r="B173" s="8" t="s">
        <v>5</v>
      </c>
      <c r="C173" s="9"/>
      <c r="D173" s="9">
        <v>64880</v>
      </c>
      <c r="E173" s="7">
        <v>194640</v>
      </c>
      <c r="F173" s="7">
        <f>SUM(C173:E173)</f>
        <v>259520</v>
      </c>
    </row>
    <row r="174" spans="1:6" ht="21">
      <c r="B174" s="13" t="s">
        <v>6</v>
      </c>
      <c r="C174" s="14">
        <f t="shared" ref="C174:E174" si="87">C175+C179</f>
        <v>0</v>
      </c>
      <c r="D174" s="14">
        <f t="shared" si="87"/>
        <v>450</v>
      </c>
      <c r="E174" s="14">
        <f t="shared" si="87"/>
        <v>4950</v>
      </c>
      <c r="F174" s="14">
        <f>F175+F179</f>
        <v>5400</v>
      </c>
    </row>
    <row r="175" spans="1:6" ht="21">
      <c r="B175" s="12" t="s">
        <v>9</v>
      </c>
      <c r="C175" s="11">
        <f t="shared" ref="C175:E175" si="88">SUM(C176:C178)</f>
        <v>0</v>
      </c>
      <c r="D175" s="11">
        <f t="shared" si="88"/>
        <v>0</v>
      </c>
      <c r="E175" s="11">
        <f t="shared" si="88"/>
        <v>0</v>
      </c>
      <c r="F175" s="11">
        <f>SUM(F176:F178)</f>
        <v>0</v>
      </c>
    </row>
    <row r="176" spans="1:6" ht="21">
      <c r="B176" s="10" t="s">
        <v>7</v>
      </c>
      <c r="C176" s="9"/>
      <c r="D176" s="9"/>
      <c r="E176" s="7"/>
      <c r="F176" s="7">
        <f>SUM(C176:E176)</f>
        <v>0</v>
      </c>
    </row>
    <row r="177" spans="1:6" ht="21">
      <c r="B177" s="10" t="s">
        <v>8</v>
      </c>
      <c r="C177" s="9"/>
      <c r="D177" s="9"/>
      <c r="E177" s="7"/>
      <c r="F177" s="7">
        <f>SUM(C177:E177)</f>
        <v>0</v>
      </c>
    </row>
    <row r="178" spans="1:6" ht="21">
      <c r="B178" s="10" t="s">
        <v>17</v>
      </c>
      <c r="C178" s="9"/>
      <c r="D178" s="9"/>
      <c r="E178" s="7"/>
      <c r="F178" s="7">
        <f>SUM(C178:E178)</f>
        <v>0</v>
      </c>
    </row>
    <row r="179" spans="1:6" ht="21">
      <c r="B179" s="12" t="s">
        <v>11</v>
      </c>
      <c r="C179" s="11">
        <f t="shared" ref="C179:E179" si="89">SUM(C180:C181)</f>
        <v>0</v>
      </c>
      <c r="D179" s="11">
        <f t="shared" si="89"/>
        <v>450</v>
      </c>
      <c r="E179" s="11">
        <f t="shared" si="89"/>
        <v>4950</v>
      </c>
      <c r="F179" s="11">
        <f>SUM(F180:F181)</f>
        <v>5400</v>
      </c>
    </row>
    <row r="180" spans="1:6" ht="21">
      <c r="B180" s="10" t="s">
        <v>13</v>
      </c>
      <c r="C180" s="9"/>
      <c r="D180" s="9">
        <v>450</v>
      </c>
      <c r="E180" s="9">
        <v>4950</v>
      </c>
      <c r="F180" s="7">
        <f>SUM(C180:E180)</f>
        <v>5400</v>
      </c>
    </row>
    <row r="181" spans="1:6" ht="21">
      <c r="A181" s="23"/>
      <c r="B181" s="10" t="s">
        <v>12</v>
      </c>
      <c r="C181" s="9"/>
      <c r="D181" s="9"/>
      <c r="E181" s="9"/>
      <c r="F181" s="7">
        <f>SUM(C181:E181)</f>
        <v>0</v>
      </c>
    </row>
    <row r="182" spans="1:6" ht="21">
      <c r="A182" s="22" t="s">
        <v>55</v>
      </c>
      <c r="B182" s="16" t="s">
        <v>14</v>
      </c>
      <c r="C182" s="15">
        <f t="shared" ref="C182:E182" si="90">C183+C185</f>
        <v>0</v>
      </c>
      <c r="D182" s="15">
        <f t="shared" si="90"/>
        <v>362358</v>
      </c>
      <c r="E182" s="15">
        <f t="shared" si="90"/>
        <v>1107498</v>
      </c>
      <c r="F182" s="15">
        <f>F183+F185</f>
        <v>1469856</v>
      </c>
    </row>
    <row r="183" spans="1:6" ht="21">
      <c r="B183" s="13" t="s">
        <v>4</v>
      </c>
      <c r="C183" s="14">
        <f t="shared" ref="C183:E183" si="91">SUM(C184)</f>
        <v>0</v>
      </c>
      <c r="D183" s="14">
        <f t="shared" si="91"/>
        <v>359820</v>
      </c>
      <c r="E183" s="14">
        <f t="shared" si="91"/>
        <v>1079460</v>
      </c>
      <c r="F183" s="14">
        <f>SUM(F184)</f>
        <v>1439280</v>
      </c>
    </row>
    <row r="184" spans="1:6" ht="21">
      <c r="B184" s="8" t="s">
        <v>5</v>
      </c>
      <c r="C184" s="9"/>
      <c r="D184" s="9">
        <v>359820</v>
      </c>
      <c r="E184" s="7">
        <v>1079460</v>
      </c>
      <c r="F184" s="7">
        <f>SUM(C184:E184)</f>
        <v>1439280</v>
      </c>
    </row>
    <row r="185" spans="1:6" ht="21">
      <c r="B185" s="13" t="s">
        <v>6</v>
      </c>
      <c r="C185" s="14">
        <f t="shared" ref="C185:E185" si="92">C186+C190</f>
        <v>0</v>
      </c>
      <c r="D185" s="14">
        <f t="shared" si="92"/>
        <v>2538</v>
      </c>
      <c r="E185" s="14">
        <f t="shared" si="92"/>
        <v>28038</v>
      </c>
      <c r="F185" s="14">
        <f>F186+F190</f>
        <v>30576</v>
      </c>
    </row>
    <row r="186" spans="1:6" ht="21">
      <c r="B186" s="12" t="s">
        <v>9</v>
      </c>
      <c r="C186" s="11">
        <f t="shared" ref="C186:E186" si="93">SUM(C187:C189)</f>
        <v>0</v>
      </c>
      <c r="D186" s="11">
        <f t="shared" si="93"/>
        <v>0</v>
      </c>
      <c r="E186" s="11">
        <f t="shared" si="93"/>
        <v>0</v>
      </c>
      <c r="F186" s="11">
        <f>SUM(F187:F189)</f>
        <v>0</v>
      </c>
    </row>
    <row r="187" spans="1:6" ht="21">
      <c r="B187" s="10" t="s">
        <v>7</v>
      </c>
      <c r="C187" s="9"/>
      <c r="D187" s="9"/>
      <c r="E187" s="7"/>
      <c r="F187" s="7">
        <f>SUM(C187:E187)</f>
        <v>0</v>
      </c>
    </row>
    <row r="188" spans="1:6" ht="21">
      <c r="B188" s="10" t="s">
        <v>8</v>
      </c>
      <c r="C188" s="9"/>
      <c r="D188" s="9"/>
      <c r="E188" s="7"/>
      <c r="F188" s="7">
        <f>SUM(C188:E188)</f>
        <v>0</v>
      </c>
    </row>
    <row r="189" spans="1:6" ht="21">
      <c r="B189" s="10" t="s">
        <v>17</v>
      </c>
      <c r="C189" s="9"/>
      <c r="D189" s="9"/>
      <c r="E189" s="7"/>
      <c r="F189" s="7">
        <f>SUM(C189:E189)</f>
        <v>0</v>
      </c>
    </row>
    <row r="190" spans="1:6" ht="21">
      <c r="B190" s="12" t="s">
        <v>11</v>
      </c>
      <c r="C190" s="11">
        <f t="shared" ref="C190:E190" si="94">SUM(C191:C192)</f>
        <v>0</v>
      </c>
      <c r="D190" s="11">
        <f t="shared" si="94"/>
        <v>2538</v>
      </c>
      <c r="E190" s="11">
        <f t="shared" si="94"/>
        <v>28038</v>
      </c>
      <c r="F190" s="11">
        <f>SUM(F191:F192)</f>
        <v>30576</v>
      </c>
    </row>
    <row r="191" spans="1:6" ht="21">
      <c r="B191" s="10" t="s">
        <v>13</v>
      </c>
      <c r="C191" s="9"/>
      <c r="D191" s="9">
        <v>2538</v>
      </c>
      <c r="E191" s="9">
        <v>28038</v>
      </c>
      <c r="F191" s="7">
        <f>SUM(C191:E191)</f>
        <v>30576</v>
      </c>
    </row>
    <row r="192" spans="1:6" ht="21">
      <c r="A192" s="23"/>
      <c r="B192" s="10" t="s">
        <v>12</v>
      </c>
      <c r="C192" s="9"/>
      <c r="D192" s="9"/>
      <c r="E192" s="9"/>
      <c r="F192" s="7">
        <f>SUM(C192:E192)</f>
        <v>0</v>
      </c>
    </row>
    <row r="193" spans="1:6" ht="21">
      <c r="A193" s="22" t="s">
        <v>56</v>
      </c>
      <c r="B193" s="16" t="s">
        <v>14</v>
      </c>
      <c r="C193" s="15">
        <f t="shared" ref="C193:E193" si="95">C194+C196</f>
        <v>0</v>
      </c>
      <c r="D193" s="15">
        <f t="shared" si="95"/>
        <v>400910</v>
      </c>
      <c r="E193" s="15">
        <f t="shared" si="95"/>
        <v>1225530</v>
      </c>
      <c r="F193" s="15">
        <f>F194+F196</f>
        <v>1626440</v>
      </c>
    </row>
    <row r="194" spans="1:6" ht="21">
      <c r="B194" s="13" t="s">
        <v>4</v>
      </c>
      <c r="C194" s="14">
        <f t="shared" ref="C194:E194" si="96">SUM(C195)</f>
        <v>0</v>
      </c>
      <c r="D194" s="14">
        <f t="shared" si="96"/>
        <v>398060</v>
      </c>
      <c r="E194" s="14">
        <f t="shared" si="96"/>
        <v>1194180</v>
      </c>
      <c r="F194" s="14">
        <f>SUM(F195)</f>
        <v>1592240</v>
      </c>
    </row>
    <row r="195" spans="1:6" ht="21">
      <c r="B195" s="8" t="s">
        <v>5</v>
      </c>
      <c r="C195" s="9"/>
      <c r="D195" s="9">
        <v>398060</v>
      </c>
      <c r="E195" s="7">
        <v>1194180</v>
      </c>
      <c r="F195" s="7">
        <f>SUM(C195:E195)</f>
        <v>1592240</v>
      </c>
    </row>
    <row r="196" spans="1:6" ht="21">
      <c r="B196" s="13" t="s">
        <v>6</v>
      </c>
      <c r="C196" s="14">
        <f t="shared" ref="C196:E196" si="97">C197+C201</f>
        <v>0</v>
      </c>
      <c r="D196" s="14">
        <f t="shared" si="97"/>
        <v>2850</v>
      </c>
      <c r="E196" s="14">
        <f t="shared" si="97"/>
        <v>31350</v>
      </c>
      <c r="F196" s="14">
        <f>F197+F201</f>
        <v>34200</v>
      </c>
    </row>
    <row r="197" spans="1:6" ht="21">
      <c r="B197" s="12" t="s">
        <v>9</v>
      </c>
      <c r="C197" s="11">
        <f t="shared" ref="C197:E197" si="98">SUM(C198:C200)</f>
        <v>0</v>
      </c>
      <c r="D197" s="11">
        <f t="shared" si="98"/>
        <v>0</v>
      </c>
      <c r="E197" s="11">
        <f t="shared" si="98"/>
        <v>0</v>
      </c>
      <c r="F197" s="11">
        <f>SUM(F198:F200)</f>
        <v>0</v>
      </c>
    </row>
    <row r="198" spans="1:6" ht="21">
      <c r="B198" s="10" t="s">
        <v>7</v>
      </c>
      <c r="C198" s="9"/>
      <c r="D198" s="9"/>
      <c r="E198" s="7"/>
      <c r="F198" s="7">
        <f>SUM(C198:E198)</f>
        <v>0</v>
      </c>
    </row>
    <row r="199" spans="1:6" ht="21">
      <c r="B199" s="10" t="s">
        <v>8</v>
      </c>
      <c r="C199" s="9"/>
      <c r="D199" s="9"/>
      <c r="E199" s="7"/>
      <c r="F199" s="7">
        <f>SUM(C199:E199)</f>
        <v>0</v>
      </c>
    </row>
    <row r="200" spans="1:6" ht="21">
      <c r="B200" s="10" t="s">
        <v>17</v>
      </c>
      <c r="C200" s="9"/>
      <c r="D200" s="9"/>
      <c r="E200" s="7"/>
      <c r="F200" s="7">
        <f>SUM(C200:E200)</f>
        <v>0</v>
      </c>
    </row>
    <row r="201" spans="1:6" ht="21">
      <c r="B201" s="12" t="s">
        <v>11</v>
      </c>
      <c r="C201" s="11">
        <f t="shared" ref="C201:E201" si="99">SUM(C202:C203)</f>
        <v>0</v>
      </c>
      <c r="D201" s="11">
        <f t="shared" si="99"/>
        <v>2850</v>
      </c>
      <c r="E201" s="11">
        <f t="shared" si="99"/>
        <v>31350</v>
      </c>
      <c r="F201" s="11">
        <f>SUM(F202:F203)</f>
        <v>34200</v>
      </c>
    </row>
    <row r="202" spans="1:6" ht="21">
      <c r="B202" s="10" t="s">
        <v>13</v>
      </c>
      <c r="C202" s="9"/>
      <c r="D202" s="9">
        <v>2850</v>
      </c>
      <c r="E202" s="9">
        <v>31350</v>
      </c>
      <c r="F202" s="7">
        <f>SUM(C202:E202)</f>
        <v>34200</v>
      </c>
    </row>
    <row r="203" spans="1:6" ht="21">
      <c r="A203" s="23"/>
      <c r="B203" s="10" t="s">
        <v>12</v>
      </c>
      <c r="C203" s="9"/>
      <c r="D203" s="9"/>
      <c r="E203" s="9"/>
      <c r="F203" s="7">
        <f>SUM(C203:E203)</f>
        <v>0</v>
      </c>
    </row>
    <row r="204" spans="1:6" ht="21">
      <c r="A204" s="22" t="s">
        <v>57</v>
      </c>
      <c r="B204" s="16" t="s">
        <v>14</v>
      </c>
      <c r="C204" s="15">
        <f t="shared" ref="C204:E204" si="100">C205+C207</f>
        <v>0</v>
      </c>
      <c r="D204" s="15">
        <f t="shared" si="100"/>
        <v>861084</v>
      </c>
      <c r="E204" s="15">
        <f t="shared" si="100"/>
        <v>2654964</v>
      </c>
      <c r="F204" s="15">
        <f>F205+F207</f>
        <v>3516048</v>
      </c>
    </row>
    <row r="205" spans="1:6" ht="21">
      <c r="B205" s="13" t="s">
        <v>4</v>
      </c>
      <c r="C205" s="14">
        <f t="shared" ref="C205:E205" si="101">SUM(C206)</f>
        <v>0</v>
      </c>
      <c r="D205" s="14">
        <f t="shared" si="101"/>
        <v>801870</v>
      </c>
      <c r="E205" s="14">
        <f t="shared" si="101"/>
        <v>2405610</v>
      </c>
      <c r="F205" s="14">
        <f>SUM(F206)</f>
        <v>3207480</v>
      </c>
    </row>
    <row r="206" spans="1:6" ht="21">
      <c r="B206" s="8" t="s">
        <v>5</v>
      </c>
      <c r="C206" s="9"/>
      <c r="D206" s="9">
        <v>801870</v>
      </c>
      <c r="E206" s="7">
        <v>2405610</v>
      </c>
      <c r="F206" s="7">
        <f>SUM(C206:E206)</f>
        <v>3207480</v>
      </c>
    </row>
    <row r="207" spans="1:6" ht="21">
      <c r="B207" s="13" t="s">
        <v>6</v>
      </c>
      <c r="C207" s="14">
        <f t="shared" ref="C207:E207" si="102">C208+C212</f>
        <v>0</v>
      </c>
      <c r="D207" s="14">
        <f t="shared" si="102"/>
        <v>59214</v>
      </c>
      <c r="E207" s="14">
        <f t="shared" si="102"/>
        <v>249354</v>
      </c>
      <c r="F207" s="14">
        <f>F208+F212</f>
        <v>308568</v>
      </c>
    </row>
    <row r="208" spans="1:6" ht="21">
      <c r="B208" s="12" t="s">
        <v>9</v>
      </c>
      <c r="C208" s="11">
        <f t="shared" ref="C208:E208" si="103">SUM(C209:C211)</f>
        <v>0</v>
      </c>
      <c r="D208" s="11">
        <f t="shared" si="103"/>
        <v>54000</v>
      </c>
      <c r="E208" s="11">
        <f t="shared" si="103"/>
        <v>192000</v>
      </c>
      <c r="F208" s="11">
        <f>SUM(F209:F211)</f>
        <v>246000</v>
      </c>
    </row>
    <row r="209" spans="1:6" ht="21">
      <c r="B209" s="10" t="s">
        <v>7</v>
      </c>
      <c r="C209" s="9"/>
      <c r="D209" s="9">
        <v>54000</v>
      </c>
      <c r="E209" s="7">
        <v>192000</v>
      </c>
      <c r="F209" s="7">
        <f>SUM(C209:E209)</f>
        <v>246000</v>
      </c>
    </row>
    <row r="210" spans="1:6" ht="21">
      <c r="B210" s="10" t="s">
        <v>8</v>
      </c>
      <c r="C210" s="9"/>
      <c r="D210" s="9"/>
      <c r="E210" s="7"/>
      <c r="F210" s="7">
        <f>SUM(C210:E210)</f>
        <v>0</v>
      </c>
    </row>
    <row r="211" spans="1:6" ht="21">
      <c r="B211" s="10" t="s">
        <v>17</v>
      </c>
      <c r="C211" s="9"/>
      <c r="D211" s="9"/>
      <c r="E211" s="7"/>
      <c r="F211" s="7">
        <f>SUM(C211:E211)</f>
        <v>0</v>
      </c>
    </row>
    <row r="212" spans="1:6" ht="21">
      <c r="B212" s="12" t="s">
        <v>11</v>
      </c>
      <c r="C212" s="11">
        <f t="shared" ref="C212:E212" si="104">SUM(C213:C214)</f>
        <v>0</v>
      </c>
      <c r="D212" s="11">
        <f t="shared" si="104"/>
        <v>5214</v>
      </c>
      <c r="E212" s="11">
        <f t="shared" si="104"/>
        <v>57354</v>
      </c>
      <c r="F212" s="11">
        <f>SUM(F213:F214)</f>
        <v>62568</v>
      </c>
    </row>
    <row r="213" spans="1:6" ht="21">
      <c r="B213" s="10" t="s">
        <v>13</v>
      </c>
      <c r="C213" s="9"/>
      <c r="D213" s="9">
        <v>5214</v>
      </c>
      <c r="E213" s="9">
        <v>57354</v>
      </c>
      <c r="F213" s="7">
        <f>SUM(C213:E213)</f>
        <v>62568</v>
      </c>
    </row>
    <row r="214" spans="1:6" ht="21">
      <c r="A214" s="23"/>
      <c r="B214" s="10" t="s">
        <v>12</v>
      </c>
      <c r="C214" s="9"/>
      <c r="D214" s="9"/>
      <c r="E214" s="9"/>
      <c r="F214" s="7">
        <f>SUM(C214:E214)</f>
        <v>0</v>
      </c>
    </row>
    <row r="215" spans="1:6" ht="21">
      <c r="A215" s="22" t="s">
        <v>58</v>
      </c>
      <c r="B215" s="16" t="s">
        <v>14</v>
      </c>
      <c r="C215" s="15">
        <f t="shared" ref="C215:E215" si="105">C216+C218</f>
        <v>0</v>
      </c>
      <c r="D215" s="15">
        <f t="shared" si="105"/>
        <v>337290</v>
      </c>
      <c r="E215" s="15">
        <f t="shared" si="105"/>
        <v>1103970</v>
      </c>
      <c r="F215" s="15">
        <f>F216+F218</f>
        <v>1441260</v>
      </c>
    </row>
    <row r="216" spans="1:6" ht="21">
      <c r="B216" s="13" t="s">
        <v>4</v>
      </c>
      <c r="C216" s="14">
        <f t="shared" ref="C216:E216" si="106">SUM(C217)</f>
        <v>0</v>
      </c>
      <c r="D216" s="14">
        <f t="shared" si="106"/>
        <v>263490</v>
      </c>
      <c r="E216" s="14">
        <f t="shared" si="106"/>
        <v>790470</v>
      </c>
      <c r="F216" s="14">
        <f>SUM(F217)</f>
        <v>1053960</v>
      </c>
    </row>
    <row r="217" spans="1:6" ht="21">
      <c r="B217" s="8" t="s">
        <v>5</v>
      </c>
      <c r="C217" s="9"/>
      <c r="D217" s="9">
        <v>263490</v>
      </c>
      <c r="E217" s="7">
        <v>790470</v>
      </c>
      <c r="F217" s="7">
        <f>SUM(C217:E217)</f>
        <v>1053960</v>
      </c>
    </row>
    <row r="218" spans="1:6" ht="21">
      <c r="B218" s="13" t="s">
        <v>6</v>
      </c>
      <c r="C218" s="14">
        <f t="shared" ref="C218:E218" si="107">C219+C223</f>
        <v>0</v>
      </c>
      <c r="D218" s="14">
        <f t="shared" si="107"/>
        <v>73800</v>
      </c>
      <c r="E218" s="14">
        <f t="shared" si="107"/>
        <v>313500</v>
      </c>
      <c r="F218" s="14">
        <f>F219+F223</f>
        <v>387300</v>
      </c>
    </row>
    <row r="219" spans="1:6" ht="21">
      <c r="B219" s="12" t="s">
        <v>9</v>
      </c>
      <c r="C219" s="11">
        <f t="shared" ref="C219:E219" si="108">SUM(C220:C222)</f>
        <v>0</v>
      </c>
      <c r="D219" s="11">
        <f t="shared" si="108"/>
        <v>72000</v>
      </c>
      <c r="E219" s="11">
        <f t="shared" si="108"/>
        <v>282000</v>
      </c>
      <c r="F219" s="11">
        <f>SUM(F220:F222)</f>
        <v>354000</v>
      </c>
    </row>
    <row r="220" spans="1:6" ht="21">
      <c r="B220" s="10" t="s">
        <v>7</v>
      </c>
      <c r="C220" s="9"/>
      <c r="D220" s="9">
        <v>12000</v>
      </c>
      <c r="E220" s="7">
        <v>42000</v>
      </c>
      <c r="F220" s="7">
        <f>SUM(C220:E220)</f>
        <v>54000</v>
      </c>
    </row>
    <row r="221" spans="1:6" ht="21">
      <c r="B221" s="10" t="s">
        <v>8</v>
      </c>
      <c r="C221" s="9"/>
      <c r="D221" s="9">
        <v>15000</v>
      </c>
      <c r="E221" s="7">
        <v>60000</v>
      </c>
      <c r="F221" s="7">
        <f>SUM(C221:E221)</f>
        <v>75000</v>
      </c>
    </row>
    <row r="222" spans="1:6" ht="21">
      <c r="B222" s="10" t="s">
        <v>17</v>
      </c>
      <c r="C222" s="9"/>
      <c r="D222" s="9">
        <v>45000</v>
      </c>
      <c r="E222" s="7">
        <v>180000</v>
      </c>
      <c r="F222" s="7">
        <f>SUM(C222:E222)</f>
        <v>225000</v>
      </c>
    </row>
    <row r="223" spans="1:6" ht="21">
      <c r="B223" s="12" t="s">
        <v>11</v>
      </c>
      <c r="C223" s="11">
        <f t="shared" ref="C223:E223" si="109">SUM(C224:C225)</f>
        <v>0</v>
      </c>
      <c r="D223" s="11">
        <f t="shared" si="109"/>
        <v>1800</v>
      </c>
      <c r="E223" s="11">
        <f t="shared" si="109"/>
        <v>31500</v>
      </c>
      <c r="F223" s="11">
        <f>SUM(F224:F225)</f>
        <v>33300</v>
      </c>
    </row>
    <row r="224" spans="1:6" ht="21">
      <c r="B224" s="10" t="s">
        <v>13</v>
      </c>
      <c r="C224" s="9"/>
      <c r="D224" s="9">
        <v>1800</v>
      </c>
      <c r="E224" s="9">
        <v>31500</v>
      </c>
      <c r="F224" s="7">
        <f>SUM(C224:E224)</f>
        <v>33300</v>
      </c>
    </row>
    <row r="225" spans="1:6" ht="21">
      <c r="A225" s="23"/>
      <c r="B225" s="10" t="s">
        <v>12</v>
      </c>
      <c r="C225" s="9"/>
      <c r="D225" s="9"/>
      <c r="E225" s="9"/>
      <c r="F225" s="7">
        <f>SUM(C225:E225)</f>
        <v>0</v>
      </c>
    </row>
    <row r="226" spans="1:6" ht="21">
      <c r="A226" s="22" t="s">
        <v>59</v>
      </c>
      <c r="B226" s="16" t="s">
        <v>14</v>
      </c>
      <c r="C226" s="15">
        <f t="shared" ref="C226:E226" si="110">C227+C229</f>
        <v>0</v>
      </c>
      <c r="D226" s="15">
        <f t="shared" si="110"/>
        <v>183790</v>
      </c>
      <c r="E226" s="15">
        <f t="shared" si="110"/>
        <v>562170</v>
      </c>
      <c r="F226" s="15">
        <f>F227+F229</f>
        <v>745960</v>
      </c>
    </row>
    <row r="227" spans="1:6" ht="21">
      <c r="B227" s="13" t="s">
        <v>4</v>
      </c>
      <c r="C227" s="14">
        <f t="shared" ref="C227:E227" si="111">SUM(C228)</f>
        <v>0</v>
      </c>
      <c r="D227" s="14">
        <f t="shared" si="111"/>
        <v>182440</v>
      </c>
      <c r="E227" s="14">
        <f t="shared" si="111"/>
        <v>547320</v>
      </c>
      <c r="F227" s="14">
        <f>SUM(F228)</f>
        <v>729760</v>
      </c>
    </row>
    <row r="228" spans="1:6" ht="21">
      <c r="B228" s="8" t="s">
        <v>5</v>
      </c>
      <c r="C228" s="9"/>
      <c r="D228" s="9">
        <v>182440</v>
      </c>
      <c r="E228" s="7">
        <v>547320</v>
      </c>
      <c r="F228" s="7">
        <f>SUM(C228:E228)</f>
        <v>729760</v>
      </c>
    </row>
    <row r="229" spans="1:6" ht="21">
      <c r="B229" s="13" t="s">
        <v>6</v>
      </c>
      <c r="C229" s="14">
        <f t="shared" ref="C229:E229" si="112">C230+C234</f>
        <v>0</v>
      </c>
      <c r="D229" s="14">
        <f t="shared" si="112"/>
        <v>1350</v>
      </c>
      <c r="E229" s="14">
        <f t="shared" si="112"/>
        <v>14850</v>
      </c>
      <c r="F229" s="14">
        <f>F230+F234</f>
        <v>16200</v>
      </c>
    </row>
    <row r="230" spans="1:6" ht="21">
      <c r="B230" s="12" t="s">
        <v>9</v>
      </c>
      <c r="C230" s="11">
        <f t="shared" ref="C230:E230" si="113">SUM(C231:C233)</f>
        <v>0</v>
      </c>
      <c r="D230" s="11">
        <f t="shared" si="113"/>
        <v>0</v>
      </c>
      <c r="E230" s="11">
        <f t="shared" si="113"/>
        <v>0</v>
      </c>
      <c r="F230" s="11">
        <f>SUM(F231:F233)</f>
        <v>0</v>
      </c>
    </row>
    <row r="231" spans="1:6" ht="21">
      <c r="B231" s="10" t="s">
        <v>7</v>
      </c>
      <c r="C231" s="9"/>
      <c r="D231" s="9"/>
      <c r="E231" s="7"/>
      <c r="F231" s="7">
        <f>SUM(C231:E231)</f>
        <v>0</v>
      </c>
    </row>
    <row r="232" spans="1:6" ht="21">
      <c r="B232" s="10" t="s">
        <v>8</v>
      </c>
      <c r="C232" s="9"/>
      <c r="D232" s="9"/>
      <c r="E232" s="7"/>
      <c r="F232" s="7">
        <f>SUM(C232:E232)</f>
        <v>0</v>
      </c>
    </row>
    <row r="233" spans="1:6" ht="21">
      <c r="B233" s="10" t="s">
        <v>17</v>
      </c>
      <c r="C233" s="9"/>
      <c r="D233" s="9"/>
      <c r="E233" s="7"/>
      <c r="F233" s="7">
        <f>SUM(C233:E233)</f>
        <v>0</v>
      </c>
    </row>
    <row r="234" spans="1:6" ht="21">
      <c r="B234" s="12" t="s">
        <v>11</v>
      </c>
      <c r="C234" s="11">
        <f t="shared" ref="C234:E234" si="114">SUM(C235:C236)</f>
        <v>0</v>
      </c>
      <c r="D234" s="11">
        <f t="shared" si="114"/>
        <v>1350</v>
      </c>
      <c r="E234" s="11">
        <f t="shared" si="114"/>
        <v>14850</v>
      </c>
      <c r="F234" s="11">
        <f>SUM(F235:F236)</f>
        <v>16200</v>
      </c>
    </row>
    <row r="235" spans="1:6" ht="21">
      <c r="B235" s="10" t="s">
        <v>13</v>
      </c>
      <c r="C235" s="9"/>
      <c r="D235" s="9">
        <v>1350</v>
      </c>
      <c r="E235" s="9">
        <v>14850</v>
      </c>
      <c r="F235" s="7">
        <f>SUM(C235:E235)</f>
        <v>16200</v>
      </c>
    </row>
    <row r="236" spans="1:6" ht="21">
      <c r="A236" s="23"/>
      <c r="B236" s="10" t="s">
        <v>12</v>
      </c>
      <c r="C236" s="9"/>
      <c r="D236" s="9"/>
      <c r="E236" s="9"/>
      <c r="F236" s="7">
        <f>SUM(C236:E236)</f>
        <v>0</v>
      </c>
    </row>
    <row r="237" spans="1:6" ht="21">
      <c r="A237" s="22" t="s">
        <v>60</v>
      </c>
      <c r="B237" s="16" t="s">
        <v>14</v>
      </c>
      <c r="C237" s="15">
        <f t="shared" ref="C237:E237" si="115">C238+C240</f>
        <v>0</v>
      </c>
      <c r="D237" s="15">
        <f t="shared" si="115"/>
        <v>258310</v>
      </c>
      <c r="E237" s="15">
        <f t="shared" si="115"/>
        <v>872980</v>
      </c>
      <c r="F237" s="15">
        <f>F238+F240</f>
        <v>1131290</v>
      </c>
    </row>
    <row r="238" spans="1:6" ht="21">
      <c r="B238" s="13" t="s">
        <v>4</v>
      </c>
      <c r="C238" s="14">
        <f t="shared" ref="C238:E238" si="116">SUM(C239)</f>
        <v>0</v>
      </c>
      <c r="D238" s="14">
        <f t="shared" si="116"/>
        <v>256510</v>
      </c>
      <c r="E238" s="14">
        <f t="shared" si="116"/>
        <v>823530</v>
      </c>
      <c r="F238" s="14">
        <f>SUM(F239)</f>
        <v>1080040</v>
      </c>
    </row>
    <row r="239" spans="1:6" ht="21">
      <c r="B239" s="8" t="s">
        <v>5</v>
      </c>
      <c r="C239" s="9"/>
      <c r="D239" s="9">
        <v>256510</v>
      </c>
      <c r="E239" s="7">
        <v>823530</v>
      </c>
      <c r="F239" s="7">
        <f>SUM(C239:E239)</f>
        <v>1080040</v>
      </c>
    </row>
    <row r="240" spans="1:6" ht="21">
      <c r="B240" s="13" t="s">
        <v>6</v>
      </c>
      <c r="C240" s="14">
        <f t="shared" ref="C240:E240" si="117">C241+C245</f>
        <v>0</v>
      </c>
      <c r="D240" s="14">
        <f t="shared" si="117"/>
        <v>1800</v>
      </c>
      <c r="E240" s="14">
        <f t="shared" si="117"/>
        <v>49450</v>
      </c>
      <c r="F240" s="14">
        <f>F241+F245</f>
        <v>51250</v>
      </c>
    </row>
    <row r="241" spans="1:6" ht="21">
      <c r="B241" s="12" t="s">
        <v>9</v>
      </c>
      <c r="C241" s="11">
        <f t="shared" ref="C241:E241" si="118">SUM(C242:C244)</f>
        <v>0</v>
      </c>
      <c r="D241" s="11">
        <f t="shared" si="118"/>
        <v>0</v>
      </c>
      <c r="E241" s="11">
        <f t="shared" si="118"/>
        <v>28000</v>
      </c>
      <c r="F241" s="11">
        <f>SUM(F242:F244)</f>
        <v>28000</v>
      </c>
    </row>
    <row r="242" spans="1:6" ht="21">
      <c r="B242" s="10" t="s">
        <v>7</v>
      </c>
      <c r="C242" s="9"/>
      <c r="D242" s="9"/>
      <c r="E242" s="7">
        <v>28000</v>
      </c>
      <c r="F242" s="7">
        <f>SUM(C242:E242)</f>
        <v>28000</v>
      </c>
    </row>
    <row r="243" spans="1:6" ht="21">
      <c r="B243" s="10" t="s">
        <v>8</v>
      </c>
      <c r="C243" s="9"/>
      <c r="D243" s="9"/>
      <c r="E243" s="7"/>
      <c r="F243" s="7">
        <f>SUM(C243:E243)</f>
        <v>0</v>
      </c>
    </row>
    <row r="244" spans="1:6" ht="21">
      <c r="B244" s="10" t="s">
        <v>17</v>
      </c>
      <c r="C244" s="9"/>
      <c r="D244" s="9"/>
      <c r="E244" s="7"/>
      <c r="F244" s="7">
        <f>SUM(C244:E244)</f>
        <v>0</v>
      </c>
    </row>
    <row r="245" spans="1:6" ht="21">
      <c r="B245" s="12" t="s">
        <v>11</v>
      </c>
      <c r="C245" s="11">
        <f t="shared" ref="C245:E245" si="119">SUM(C246:C247)</f>
        <v>0</v>
      </c>
      <c r="D245" s="11">
        <f t="shared" si="119"/>
        <v>1800</v>
      </c>
      <c r="E245" s="11">
        <f t="shared" si="119"/>
        <v>21450</v>
      </c>
      <c r="F245" s="11">
        <f>SUM(F246:F247)</f>
        <v>23250</v>
      </c>
    </row>
    <row r="246" spans="1:6" ht="21">
      <c r="B246" s="10" t="s">
        <v>13</v>
      </c>
      <c r="C246" s="9"/>
      <c r="D246" s="9">
        <v>1800</v>
      </c>
      <c r="E246" s="9">
        <v>21450</v>
      </c>
      <c r="F246" s="7">
        <f>SUM(C246:E246)</f>
        <v>23250</v>
      </c>
    </row>
    <row r="247" spans="1:6" ht="21">
      <c r="A247" s="23"/>
      <c r="B247" s="10" t="s">
        <v>12</v>
      </c>
      <c r="C247" s="9"/>
      <c r="D247" s="9"/>
      <c r="E247" s="9"/>
      <c r="F247" s="7">
        <f>SUM(C247:E247)</f>
        <v>0</v>
      </c>
    </row>
    <row r="248" spans="1:6" ht="21">
      <c r="A248" s="22" t="s">
        <v>61</v>
      </c>
      <c r="B248" s="16" t="s">
        <v>14</v>
      </c>
      <c r="C248" s="15">
        <f t="shared" ref="C248:E248" si="120">C249+C251</f>
        <v>0</v>
      </c>
      <c r="D248" s="15">
        <f t="shared" si="120"/>
        <v>412290</v>
      </c>
      <c r="E248" s="15">
        <f t="shared" si="120"/>
        <v>1341100.08</v>
      </c>
      <c r="F248" s="15">
        <f>F249+F251</f>
        <v>1753390.0800000001</v>
      </c>
    </row>
    <row r="249" spans="1:6" ht="21">
      <c r="B249" s="13" t="s">
        <v>4</v>
      </c>
      <c r="C249" s="14">
        <f t="shared" ref="C249:E249" si="121">SUM(C250)</f>
        <v>0</v>
      </c>
      <c r="D249" s="14">
        <f t="shared" si="121"/>
        <v>392890</v>
      </c>
      <c r="E249" s="14">
        <f t="shared" si="121"/>
        <v>1178670</v>
      </c>
      <c r="F249" s="14">
        <f>SUM(F250)</f>
        <v>1571560</v>
      </c>
    </row>
    <row r="250" spans="1:6" ht="21">
      <c r="B250" s="8" t="s">
        <v>5</v>
      </c>
      <c r="C250" s="9"/>
      <c r="D250" s="9">
        <v>392890</v>
      </c>
      <c r="E250" s="7">
        <v>1178670</v>
      </c>
      <c r="F250" s="7">
        <f>SUM(C250:E250)</f>
        <v>1571560</v>
      </c>
    </row>
    <row r="251" spans="1:6" ht="21">
      <c r="B251" s="13" t="s">
        <v>6</v>
      </c>
      <c r="C251" s="14">
        <f t="shared" ref="C251:E251" si="122">C252+C256</f>
        <v>0</v>
      </c>
      <c r="D251" s="14">
        <f t="shared" si="122"/>
        <v>19400</v>
      </c>
      <c r="E251" s="14">
        <f t="shared" si="122"/>
        <v>162430.08000000002</v>
      </c>
      <c r="F251" s="14">
        <f>F252+F256</f>
        <v>181830.08000000002</v>
      </c>
    </row>
    <row r="252" spans="1:6" ht="21">
      <c r="B252" s="12" t="s">
        <v>9</v>
      </c>
      <c r="C252" s="11">
        <f t="shared" ref="C252:E252" si="123">SUM(C253:C255)</f>
        <v>0</v>
      </c>
      <c r="D252" s="11">
        <f t="shared" si="123"/>
        <v>16700</v>
      </c>
      <c r="E252" s="11">
        <f t="shared" si="123"/>
        <v>111300</v>
      </c>
      <c r="F252" s="11">
        <f>SUM(F253:F255)</f>
        <v>128000</v>
      </c>
    </row>
    <row r="253" spans="1:6" ht="21">
      <c r="B253" s="10" t="s">
        <v>7</v>
      </c>
      <c r="C253" s="9"/>
      <c r="D253" s="9">
        <v>16700</v>
      </c>
      <c r="E253" s="7">
        <v>51300</v>
      </c>
      <c r="F253" s="7">
        <f>SUM(C253:E253)</f>
        <v>68000</v>
      </c>
    </row>
    <row r="254" spans="1:6" ht="21">
      <c r="B254" s="10" t="s">
        <v>8</v>
      </c>
      <c r="C254" s="9"/>
      <c r="D254" s="9"/>
      <c r="E254" s="7">
        <v>30000</v>
      </c>
      <c r="F254" s="7">
        <f>SUM(C254:E254)</f>
        <v>30000</v>
      </c>
    </row>
    <row r="255" spans="1:6" ht="21">
      <c r="B255" s="10" t="s">
        <v>17</v>
      </c>
      <c r="C255" s="9"/>
      <c r="D255" s="9"/>
      <c r="E255" s="7">
        <v>30000</v>
      </c>
      <c r="F255" s="7">
        <f>SUM(C255:E255)</f>
        <v>30000</v>
      </c>
    </row>
    <row r="256" spans="1:6" ht="21">
      <c r="B256" s="12" t="s">
        <v>11</v>
      </c>
      <c r="C256" s="11">
        <f t="shared" ref="C256:E256" si="124">SUM(C257:C258)</f>
        <v>0</v>
      </c>
      <c r="D256" s="11">
        <f t="shared" si="124"/>
        <v>2700</v>
      </c>
      <c r="E256" s="11">
        <f t="shared" si="124"/>
        <v>51130.080000000002</v>
      </c>
      <c r="F256" s="11">
        <f>SUM(F257:F258)</f>
        <v>53830.080000000002</v>
      </c>
    </row>
    <row r="257" spans="1:6" ht="21">
      <c r="B257" s="10" t="s">
        <v>13</v>
      </c>
      <c r="C257" s="9"/>
      <c r="D257" s="9">
        <v>2700</v>
      </c>
      <c r="E257" s="9">
        <v>29700</v>
      </c>
      <c r="F257" s="7">
        <f>SUM(C257:E257)</f>
        <v>32400</v>
      </c>
    </row>
    <row r="258" spans="1:6" ht="21">
      <c r="A258" s="23"/>
      <c r="B258" s="10" t="s">
        <v>12</v>
      </c>
      <c r="C258" s="9"/>
      <c r="D258" s="9"/>
      <c r="E258" s="9">
        <v>21430.080000000002</v>
      </c>
      <c r="F258" s="7">
        <f>SUM(C258:E258)</f>
        <v>21430.080000000002</v>
      </c>
    </row>
    <row r="259" spans="1:6" ht="21">
      <c r="A259" s="22" t="s">
        <v>62</v>
      </c>
      <c r="B259" s="16" t="s">
        <v>14</v>
      </c>
      <c r="C259" s="15">
        <f t="shared" ref="C259:E259" si="125">C260+C262</f>
        <v>0</v>
      </c>
      <c r="D259" s="15">
        <f t="shared" si="125"/>
        <v>801190</v>
      </c>
      <c r="E259" s="15">
        <f t="shared" si="125"/>
        <v>2484270</v>
      </c>
      <c r="F259" s="15">
        <f>F260+F262</f>
        <v>3285460</v>
      </c>
    </row>
    <row r="260" spans="1:6" ht="21">
      <c r="B260" s="13" t="s">
        <v>4</v>
      </c>
      <c r="C260" s="14">
        <f t="shared" ref="C260:E260" si="126">SUM(C261)</f>
        <v>0</v>
      </c>
      <c r="D260" s="14">
        <f t="shared" si="126"/>
        <v>747940</v>
      </c>
      <c r="E260" s="14">
        <f t="shared" si="126"/>
        <v>2282820</v>
      </c>
      <c r="F260" s="14">
        <f>SUM(F261)</f>
        <v>3030760</v>
      </c>
    </row>
    <row r="261" spans="1:6" ht="21">
      <c r="B261" s="8" t="s">
        <v>5</v>
      </c>
      <c r="C261" s="9"/>
      <c r="D261" s="9">
        <v>747940</v>
      </c>
      <c r="E261" s="7">
        <v>2282820</v>
      </c>
      <c r="F261" s="7">
        <f>SUM(C261:E261)</f>
        <v>3030760</v>
      </c>
    </row>
    <row r="262" spans="1:6" ht="21">
      <c r="B262" s="13" t="s">
        <v>6</v>
      </c>
      <c r="C262" s="14">
        <f t="shared" ref="C262:E262" si="127">C263+C267</f>
        <v>0</v>
      </c>
      <c r="D262" s="14">
        <f t="shared" si="127"/>
        <v>53250</v>
      </c>
      <c r="E262" s="14">
        <f t="shared" si="127"/>
        <v>201450</v>
      </c>
      <c r="F262" s="14">
        <f>F263+F267</f>
        <v>254700</v>
      </c>
    </row>
    <row r="263" spans="1:6" ht="21">
      <c r="B263" s="12" t="s">
        <v>9</v>
      </c>
      <c r="C263" s="11">
        <f t="shared" ref="C263:E263" si="128">SUM(C264:C266)</f>
        <v>0</v>
      </c>
      <c r="D263" s="11">
        <f t="shared" si="128"/>
        <v>48300</v>
      </c>
      <c r="E263" s="11">
        <f t="shared" si="128"/>
        <v>145500</v>
      </c>
      <c r="F263" s="11">
        <f>SUM(F264:F266)</f>
        <v>193800</v>
      </c>
    </row>
    <row r="264" spans="1:6" ht="21">
      <c r="B264" s="10" t="s">
        <v>7</v>
      </c>
      <c r="C264" s="9"/>
      <c r="D264" s="9">
        <v>48300</v>
      </c>
      <c r="E264" s="7">
        <v>145500</v>
      </c>
      <c r="F264" s="7">
        <f>SUM(C264:E264)</f>
        <v>193800</v>
      </c>
    </row>
    <row r="265" spans="1:6" ht="21">
      <c r="B265" s="10" t="s">
        <v>8</v>
      </c>
      <c r="C265" s="9"/>
      <c r="D265" s="9"/>
      <c r="E265" s="7"/>
      <c r="F265" s="7">
        <f>SUM(C265:E265)</f>
        <v>0</v>
      </c>
    </row>
    <row r="266" spans="1:6" ht="21">
      <c r="B266" s="10" t="s">
        <v>17</v>
      </c>
      <c r="C266" s="9"/>
      <c r="D266" s="9"/>
      <c r="E266" s="7"/>
      <c r="F266" s="7">
        <f>SUM(C266:E266)</f>
        <v>0</v>
      </c>
    </row>
    <row r="267" spans="1:6" ht="21">
      <c r="B267" s="12" t="s">
        <v>11</v>
      </c>
      <c r="C267" s="11">
        <f t="shared" ref="C267:E267" si="129">SUM(C268:C269)</f>
        <v>0</v>
      </c>
      <c r="D267" s="11">
        <f t="shared" si="129"/>
        <v>4950</v>
      </c>
      <c r="E267" s="11">
        <f t="shared" si="129"/>
        <v>55950</v>
      </c>
      <c r="F267" s="11">
        <f>SUM(F268:F269)</f>
        <v>60900</v>
      </c>
    </row>
    <row r="268" spans="1:6" ht="21">
      <c r="B268" s="10" t="s">
        <v>13</v>
      </c>
      <c r="C268" s="9"/>
      <c r="D268" s="9">
        <v>4950</v>
      </c>
      <c r="E268" s="9">
        <v>55950</v>
      </c>
      <c r="F268" s="7">
        <f>SUM(C268:E268)</f>
        <v>60900</v>
      </c>
    </row>
    <row r="269" spans="1:6" ht="21">
      <c r="A269" s="23"/>
      <c r="B269" s="10" t="s">
        <v>12</v>
      </c>
      <c r="C269" s="9"/>
      <c r="D269" s="9"/>
      <c r="E269" s="9"/>
      <c r="F269" s="7">
        <f>SUM(C269:E269)</f>
        <v>0</v>
      </c>
    </row>
    <row r="270" spans="1:6" ht="21">
      <c r="A270" s="22" t="s">
        <v>63</v>
      </c>
      <c r="B270" s="16" t="s">
        <v>14</v>
      </c>
      <c r="C270" s="15">
        <f t="shared" ref="C270:E270" si="130">C271+C273</f>
        <v>0</v>
      </c>
      <c r="D270" s="15">
        <f t="shared" si="130"/>
        <v>353260</v>
      </c>
      <c r="E270" s="15">
        <f t="shared" si="130"/>
        <v>1026930</v>
      </c>
      <c r="F270" s="15">
        <f>F271+F273</f>
        <v>1380190</v>
      </c>
    </row>
    <row r="271" spans="1:6" ht="21">
      <c r="B271" s="13" t="s">
        <v>4</v>
      </c>
      <c r="C271" s="14">
        <f t="shared" ref="C271:E271" si="131">SUM(C272)</f>
        <v>0</v>
      </c>
      <c r="D271" s="14">
        <f t="shared" si="131"/>
        <v>285310</v>
      </c>
      <c r="E271" s="14">
        <f t="shared" si="131"/>
        <v>809130</v>
      </c>
      <c r="F271" s="14">
        <f>SUM(F272)</f>
        <v>1094440</v>
      </c>
    </row>
    <row r="272" spans="1:6" ht="21">
      <c r="B272" s="8" t="s">
        <v>5</v>
      </c>
      <c r="C272" s="9"/>
      <c r="D272" s="9">
        <v>285310</v>
      </c>
      <c r="E272" s="7">
        <v>809130</v>
      </c>
      <c r="F272" s="7">
        <f>SUM(C272:E272)</f>
        <v>1094440</v>
      </c>
    </row>
    <row r="273" spans="1:6" ht="21">
      <c r="B273" s="13" t="s">
        <v>6</v>
      </c>
      <c r="C273" s="14">
        <f t="shared" ref="C273:E273" si="132">C274+C278</f>
        <v>0</v>
      </c>
      <c r="D273" s="14">
        <f t="shared" si="132"/>
        <v>67950</v>
      </c>
      <c r="E273" s="14">
        <f t="shared" si="132"/>
        <v>217800</v>
      </c>
      <c r="F273" s="14">
        <f>F274+F278</f>
        <v>285750</v>
      </c>
    </row>
    <row r="274" spans="1:6" ht="21">
      <c r="B274" s="12" t="s">
        <v>9</v>
      </c>
      <c r="C274" s="11">
        <f t="shared" ref="C274:E274" si="133">SUM(C275:C277)</f>
        <v>0</v>
      </c>
      <c r="D274" s="11">
        <f t="shared" si="133"/>
        <v>66000</v>
      </c>
      <c r="E274" s="11">
        <f t="shared" si="133"/>
        <v>198000</v>
      </c>
      <c r="F274" s="11">
        <f>SUM(F275:F277)</f>
        <v>264000</v>
      </c>
    </row>
    <row r="275" spans="1:6" ht="21">
      <c r="B275" s="10" t="s">
        <v>7</v>
      </c>
      <c r="C275" s="9"/>
      <c r="D275" s="9"/>
      <c r="E275" s="7"/>
      <c r="F275" s="7">
        <f>SUM(C275:E275)</f>
        <v>0</v>
      </c>
    </row>
    <row r="276" spans="1:6" ht="21">
      <c r="B276" s="10" t="s">
        <v>8</v>
      </c>
      <c r="C276" s="9"/>
      <c r="D276" s="9">
        <v>30000</v>
      </c>
      <c r="E276" s="7">
        <v>90000</v>
      </c>
      <c r="F276" s="7">
        <f>SUM(C276:E276)</f>
        <v>120000</v>
      </c>
    </row>
    <row r="277" spans="1:6" ht="21">
      <c r="B277" s="10" t="s">
        <v>17</v>
      </c>
      <c r="C277" s="9"/>
      <c r="D277" s="9">
        <v>36000</v>
      </c>
      <c r="E277" s="7">
        <v>108000</v>
      </c>
      <c r="F277" s="7">
        <f>SUM(C277:E277)</f>
        <v>144000</v>
      </c>
    </row>
    <row r="278" spans="1:6" ht="21">
      <c r="B278" s="12" t="s">
        <v>11</v>
      </c>
      <c r="C278" s="11">
        <f t="shared" ref="C278:E278" si="134">SUM(C279:C280)</f>
        <v>0</v>
      </c>
      <c r="D278" s="11">
        <f t="shared" si="134"/>
        <v>1950</v>
      </c>
      <c r="E278" s="11">
        <f t="shared" si="134"/>
        <v>19800</v>
      </c>
      <c r="F278" s="11">
        <f>SUM(F279:F280)</f>
        <v>21750</v>
      </c>
    </row>
    <row r="279" spans="1:6" ht="21">
      <c r="B279" s="10" t="s">
        <v>13</v>
      </c>
      <c r="C279" s="9"/>
      <c r="D279" s="9">
        <v>1950</v>
      </c>
      <c r="E279" s="9">
        <v>19800</v>
      </c>
      <c r="F279" s="7">
        <f>SUM(C279:E279)</f>
        <v>21750</v>
      </c>
    </row>
    <row r="280" spans="1:6" ht="21">
      <c r="A280" s="23"/>
      <c r="B280" s="10" t="s">
        <v>12</v>
      </c>
      <c r="C280" s="9"/>
      <c r="D280" s="9"/>
      <c r="E280" s="9"/>
      <c r="F280" s="7">
        <f>SUM(C280:E280)</f>
        <v>0</v>
      </c>
    </row>
    <row r="281" spans="1:6" ht="21">
      <c r="A281" s="22" t="s">
        <v>64</v>
      </c>
      <c r="B281" s="16" t="s">
        <v>14</v>
      </c>
      <c r="C281" s="15">
        <f t="shared" ref="C281:E281" si="135">C282+C284</f>
        <v>0</v>
      </c>
      <c r="D281" s="15">
        <f t="shared" si="135"/>
        <v>876060</v>
      </c>
      <c r="E281" s="15">
        <f t="shared" si="135"/>
        <v>2628180</v>
      </c>
      <c r="F281" s="15">
        <f>F282+F284</f>
        <v>3504240</v>
      </c>
    </row>
    <row r="282" spans="1:6" ht="21">
      <c r="B282" s="13" t="s">
        <v>4</v>
      </c>
      <c r="C282" s="14">
        <f t="shared" ref="C282:E282" si="136">SUM(C283)</f>
        <v>0</v>
      </c>
      <c r="D282" s="14">
        <f t="shared" si="136"/>
        <v>483710</v>
      </c>
      <c r="E282" s="14">
        <f t="shared" si="136"/>
        <v>1451130</v>
      </c>
      <c r="F282" s="14">
        <f>SUM(F283)</f>
        <v>1934840</v>
      </c>
    </row>
    <row r="283" spans="1:6" ht="21">
      <c r="B283" s="8" t="s">
        <v>5</v>
      </c>
      <c r="C283" s="9"/>
      <c r="D283" s="9">
        <v>483710</v>
      </c>
      <c r="E283" s="7">
        <v>1451130</v>
      </c>
      <c r="F283" s="7">
        <f>SUM(C283:E283)</f>
        <v>1934840</v>
      </c>
    </row>
    <row r="284" spans="1:6" ht="21">
      <c r="B284" s="13" t="s">
        <v>6</v>
      </c>
      <c r="C284" s="14">
        <f t="shared" ref="C284:E284" si="137">C285+C289</f>
        <v>0</v>
      </c>
      <c r="D284" s="14">
        <f t="shared" si="137"/>
        <v>392350</v>
      </c>
      <c r="E284" s="14">
        <f t="shared" si="137"/>
        <v>1177050</v>
      </c>
      <c r="F284" s="14">
        <f>F285+F289</f>
        <v>1569400</v>
      </c>
    </row>
    <row r="285" spans="1:6" ht="21">
      <c r="B285" s="12" t="s">
        <v>9</v>
      </c>
      <c r="C285" s="11">
        <f t="shared" ref="C285:E285" si="138">SUM(C286:C288)</f>
        <v>0</v>
      </c>
      <c r="D285" s="11">
        <f t="shared" si="138"/>
        <v>357700</v>
      </c>
      <c r="E285" s="11">
        <f t="shared" si="138"/>
        <v>1073100</v>
      </c>
      <c r="F285" s="11">
        <f>SUM(F286:F288)</f>
        <v>1430800</v>
      </c>
    </row>
    <row r="286" spans="1:6" ht="21">
      <c r="B286" s="10" t="s">
        <v>7</v>
      </c>
      <c r="C286" s="9"/>
      <c r="D286" s="9">
        <v>118700</v>
      </c>
      <c r="E286" s="7">
        <v>356100</v>
      </c>
      <c r="F286" s="7">
        <f>SUM(C286:E286)</f>
        <v>474800</v>
      </c>
    </row>
    <row r="287" spans="1:6" ht="21">
      <c r="B287" s="10" t="s">
        <v>8</v>
      </c>
      <c r="C287" s="9"/>
      <c r="D287" s="9">
        <v>110000</v>
      </c>
      <c r="E287" s="7">
        <v>330000</v>
      </c>
      <c r="F287" s="7">
        <f>SUM(C287:E287)</f>
        <v>440000</v>
      </c>
    </row>
    <row r="288" spans="1:6" ht="21">
      <c r="B288" s="10" t="s">
        <v>17</v>
      </c>
      <c r="C288" s="9"/>
      <c r="D288" s="9">
        <v>129000</v>
      </c>
      <c r="E288" s="7">
        <v>387000</v>
      </c>
      <c r="F288" s="7">
        <f>SUM(C288:E288)</f>
        <v>516000</v>
      </c>
    </row>
    <row r="289" spans="1:6" ht="21">
      <c r="B289" s="12" t="s">
        <v>11</v>
      </c>
      <c r="C289" s="11">
        <f t="shared" ref="C289:E289" si="139">SUM(C290:C291)</f>
        <v>0</v>
      </c>
      <c r="D289" s="11">
        <f t="shared" si="139"/>
        <v>34650</v>
      </c>
      <c r="E289" s="11">
        <f t="shared" si="139"/>
        <v>103950</v>
      </c>
      <c r="F289" s="11">
        <f>SUM(F290:F291)</f>
        <v>138600</v>
      </c>
    </row>
    <row r="290" spans="1:6" ht="21">
      <c r="B290" s="10" t="s">
        <v>13</v>
      </c>
      <c r="C290" s="9"/>
      <c r="D290" s="9">
        <v>34650</v>
      </c>
      <c r="E290" s="9">
        <v>103950</v>
      </c>
      <c r="F290" s="7">
        <f>SUM(C290:E290)</f>
        <v>138600</v>
      </c>
    </row>
    <row r="291" spans="1:6" ht="21">
      <c r="A291" s="23"/>
      <c r="B291" s="10" t="s">
        <v>12</v>
      </c>
      <c r="C291" s="9"/>
      <c r="D291" s="9"/>
      <c r="E291" s="9"/>
      <c r="F291" s="7">
        <f>SUM(C291:E291)</f>
        <v>0</v>
      </c>
    </row>
    <row r="292" spans="1:6" ht="21">
      <c r="A292" s="22" t="s">
        <v>65</v>
      </c>
      <c r="B292" s="16" t="s">
        <v>14</v>
      </c>
      <c r="C292" s="15">
        <f t="shared" ref="C292:E292" si="140">C293+C295</f>
        <v>0</v>
      </c>
      <c r="D292" s="15">
        <f t="shared" si="140"/>
        <v>574830</v>
      </c>
      <c r="E292" s="15">
        <f t="shared" si="140"/>
        <v>1764090</v>
      </c>
      <c r="F292" s="15">
        <f>F293+F295</f>
        <v>2338920</v>
      </c>
    </row>
    <row r="293" spans="1:6" ht="21">
      <c r="B293" s="13" t="s">
        <v>4</v>
      </c>
      <c r="C293" s="14">
        <f t="shared" ref="C293:E293" si="141">SUM(C294)</f>
        <v>0</v>
      </c>
      <c r="D293" s="14">
        <f t="shared" si="141"/>
        <v>389130</v>
      </c>
      <c r="E293" s="14">
        <f t="shared" si="141"/>
        <v>1167390</v>
      </c>
      <c r="F293" s="14">
        <f>SUM(F294)</f>
        <v>1556520</v>
      </c>
    </row>
    <row r="294" spans="1:6" ht="21">
      <c r="B294" s="8" t="s">
        <v>5</v>
      </c>
      <c r="C294" s="9"/>
      <c r="D294" s="9">
        <v>389130</v>
      </c>
      <c r="E294" s="7">
        <v>1167390</v>
      </c>
      <c r="F294" s="7">
        <f>SUM(C294:E294)</f>
        <v>1556520</v>
      </c>
    </row>
    <row r="295" spans="1:6" ht="21">
      <c r="B295" s="13" t="s">
        <v>6</v>
      </c>
      <c r="C295" s="14">
        <f t="shared" ref="C295:E295" si="142">C296+C300</f>
        <v>0</v>
      </c>
      <c r="D295" s="14">
        <f t="shared" si="142"/>
        <v>185700</v>
      </c>
      <c r="E295" s="14">
        <f t="shared" si="142"/>
        <v>596700</v>
      </c>
      <c r="F295" s="14">
        <f>F296+F300</f>
        <v>782400</v>
      </c>
    </row>
    <row r="296" spans="1:6" ht="21">
      <c r="B296" s="12" t="s">
        <v>9</v>
      </c>
      <c r="C296" s="11">
        <f t="shared" ref="C296:E296" si="143">SUM(C297:C299)</f>
        <v>0</v>
      </c>
      <c r="D296" s="11">
        <f t="shared" si="143"/>
        <v>183000</v>
      </c>
      <c r="E296" s="11">
        <f t="shared" si="143"/>
        <v>567000</v>
      </c>
      <c r="F296" s="11">
        <f>SUM(F297:F299)</f>
        <v>750000</v>
      </c>
    </row>
    <row r="297" spans="1:6" ht="21">
      <c r="B297" s="10" t="s">
        <v>7</v>
      </c>
      <c r="C297" s="9"/>
      <c r="D297" s="9">
        <v>48000</v>
      </c>
      <c r="E297" s="7">
        <v>162000</v>
      </c>
      <c r="F297" s="7">
        <f>SUM(C297:E297)</f>
        <v>210000</v>
      </c>
    </row>
    <row r="298" spans="1:6" ht="21">
      <c r="B298" s="10" t="s">
        <v>8</v>
      </c>
      <c r="C298" s="9"/>
      <c r="D298" s="9">
        <v>60000</v>
      </c>
      <c r="E298" s="7">
        <v>180000</v>
      </c>
      <c r="F298" s="7">
        <f>SUM(C298:E298)</f>
        <v>240000</v>
      </c>
    </row>
    <row r="299" spans="1:6" ht="21">
      <c r="B299" s="10" t="s">
        <v>17</v>
      </c>
      <c r="C299" s="9"/>
      <c r="D299" s="9">
        <v>75000</v>
      </c>
      <c r="E299" s="7">
        <v>225000</v>
      </c>
      <c r="F299" s="7">
        <f>SUM(C299:E299)</f>
        <v>300000</v>
      </c>
    </row>
    <row r="300" spans="1:6" ht="21">
      <c r="B300" s="12" t="s">
        <v>11</v>
      </c>
      <c r="C300" s="11">
        <f t="shared" ref="C300:E300" si="144">SUM(C301:C302)</f>
        <v>0</v>
      </c>
      <c r="D300" s="11">
        <f t="shared" si="144"/>
        <v>2700</v>
      </c>
      <c r="E300" s="11">
        <f t="shared" si="144"/>
        <v>29700</v>
      </c>
      <c r="F300" s="11">
        <f>SUM(F301:F302)</f>
        <v>32400</v>
      </c>
    </row>
    <row r="301" spans="1:6" ht="21">
      <c r="B301" s="10" t="s">
        <v>13</v>
      </c>
      <c r="C301" s="9"/>
      <c r="D301" s="9">
        <v>2700</v>
      </c>
      <c r="E301" s="9">
        <v>29700</v>
      </c>
      <c r="F301" s="7">
        <f>SUM(C301:E301)</f>
        <v>32400</v>
      </c>
    </row>
    <row r="302" spans="1:6" ht="21">
      <c r="A302" s="23"/>
      <c r="B302" s="10" t="s">
        <v>12</v>
      </c>
      <c r="C302" s="9"/>
      <c r="D302" s="9"/>
      <c r="E302" s="9"/>
      <c r="F302" s="7">
        <f>SUM(C302:E302)</f>
        <v>0</v>
      </c>
    </row>
    <row r="303" spans="1:6" ht="21">
      <c r="A303" s="22" t="s">
        <v>66</v>
      </c>
      <c r="B303" s="16" t="s">
        <v>14</v>
      </c>
      <c r="C303" s="15">
        <f t="shared" ref="C303:E303" si="145">C304+C306</f>
        <v>0</v>
      </c>
      <c r="D303" s="15">
        <f t="shared" si="145"/>
        <v>514810</v>
      </c>
      <c r="E303" s="15">
        <f t="shared" si="145"/>
        <v>1658030</v>
      </c>
      <c r="F303" s="15">
        <f>F304+F306</f>
        <v>2172840</v>
      </c>
    </row>
    <row r="304" spans="1:6" ht="21">
      <c r="B304" s="13" t="s">
        <v>4</v>
      </c>
      <c r="C304" s="14">
        <f t="shared" ref="C304:E304" si="146">SUM(C305)</f>
        <v>0</v>
      </c>
      <c r="D304" s="14">
        <f t="shared" si="146"/>
        <v>440210</v>
      </c>
      <c r="E304" s="14">
        <f t="shared" si="146"/>
        <v>1320630</v>
      </c>
      <c r="F304" s="14">
        <f>SUM(F305)</f>
        <v>1760840</v>
      </c>
    </row>
    <row r="305" spans="1:6" ht="21">
      <c r="B305" s="8" t="s">
        <v>5</v>
      </c>
      <c r="C305" s="9"/>
      <c r="D305" s="9">
        <v>440210</v>
      </c>
      <c r="E305" s="7">
        <v>1320630</v>
      </c>
      <c r="F305" s="7">
        <f>SUM(C305:E305)</f>
        <v>1760840</v>
      </c>
    </row>
    <row r="306" spans="1:6" ht="21">
      <c r="B306" s="13" t="s">
        <v>6</v>
      </c>
      <c r="C306" s="14">
        <f t="shared" ref="C306:E306" si="147">C307+C311</f>
        <v>0</v>
      </c>
      <c r="D306" s="14">
        <f t="shared" si="147"/>
        <v>74600</v>
      </c>
      <c r="E306" s="14">
        <f t="shared" si="147"/>
        <v>337400</v>
      </c>
      <c r="F306" s="14">
        <f>F307+F311</f>
        <v>412000</v>
      </c>
    </row>
    <row r="307" spans="1:6" ht="21">
      <c r="B307" s="12" t="s">
        <v>9</v>
      </c>
      <c r="C307" s="11">
        <f t="shared" ref="C307:E307" si="148">SUM(C308:C310)</f>
        <v>0</v>
      </c>
      <c r="D307" s="11">
        <f t="shared" si="148"/>
        <v>71600</v>
      </c>
      <c r="E307" s="11">
        <f t="shared" si="148"/>
        <v>304400</v>
      </c>
      <c r="F307" s="11">
        <f>SUM(F308:F310)</f>
        <v>376000</v>
      </c>
    </row>
    <row r="308" spans="1:6" ht="21">
      <c r="B308" s="10" t="s">
        <v>7</v>
      </c>
      <c r="C308" s="9"/>
      <c r="D308" s="9">
        <v>26600</v>
      </c>
      <c r="E308" s="7">
        <v>124400</v>
      </c>
      <c r="F308" s="7">
        <f>SUM(C308:E308)</f>
        <v>151000</v>
      </c>
    </row>
    <row r="309" spans="1:6" ht="21">
      <c r="B309" s="10" t="s">
        <v>8</v>
      </c>
      <c r="C309" s="9"/>
      <c r="D309" s="9">
        <v>20000</v>
      </c>
      <c r="E309" s="7">
        <v>80000</v>
      </c>
      <c r="F309" s="7">
        <f>SUM(C309:E309)</f>
        <v>100000</v>
      </c>
    </row>
    <row r="310" spans="1:6" ht="21">
      <c r="B310" s="10" t="s">
        <v>17</v>
      </c>
      <c r="C310" s="9"/>
      <c r="D310" s="9">
        <v>25000</v>
      </c>
      <c r="E310" s="7">
        <v>100000</v>
      </c>
      <c r="F310" s="7">
        <f>SUM(C310:E310)</f>
        <v>125000</v>
      </c>
    </row>
    <row r="311" spans="1:6" ht="21">
      <c r="B311" s="12" t="s">
        <v>11</v>
      </c>
      <c r="C311" s="11">
        <f t="shared" ref="C311:E311" si="149">SUM(C312:C313)</f>
        <v>0</v>
      </c>
      <c r="D311" s="11">
        <f t="shared" si="149"/>
        <v>3000</v>
      </c>
      <c r="E311" s="11">
        <f t="shared" si="149"/>
        <v>33000</v>
      </c>
      <c r="F311" s="11">
        <f>SUM(F312:F313)</f>
        <v>36000</v>
      </c>
    </row>
    <row r="312" spans="1:6" ht="21">
      <c r="B312" s="10" t="s">
        <v>13</v>
      </c>
      <c r="C312" s="9"/>
      <c r="D312" s="9">
        <v>3000</v>
      </c>
      <c r="E312" s="9">
        <v>33000</v>
      </c>
      <c r="F312" s="7">
        <f>SUM(C312:E312)</f>
        <v>36000</v>
      </c>
    </row>
    <row r="313" spans="1:6" ht="21">
      <c r="A313" s="23"/>
      <c r="B313" s="10" t="s">
        <v>12</v>
      </c>
      <c r="C313" s="9"/>
      <c r="D313" s="9"/>
      <c r="E313" s="9"/>
      <c r="F313" s="7">
        <f>SUM(C313:E313)</f>
        <v>0</v>
      </c>
    </row>
  </sheetData>
  <mergeCells count="8">
    <mergeCell ref="A3:A5"/>
    <mergeCell ref="B1:F1"/>
    <mergeCell ref="B2:F2"/>
    <mergeCell ref="B3:B5"/>
    <mergeCell ref="C3:F3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502E7-AFFB-4395-B3B9-A3D4425285D1}">
  <dimension ref="A1:G17"/>
  <sheetViews>
    <sheetView tabSelected="1" workbookViewId="0">
      <selection activeCell="L12" sqref="L12"/>
    </sheetView>
  </sheetViews>
  <sheetFormatPr defaultRowHeight="15"/>
  <cols>
    <col min="1" max="1" width="38" customWidth="1"/>
    <col min="2" max="7" width="16.42578125" customWidth="1"/>
  </cols>
  <sheetData>
    <row r="1" spans="1:7" ht="23.25">
      <c r="A1" s="32" t="s">
        <v>80</v>
      </c>
      <c r="B1" s="32"/>
      <c r="C1" s="32"/>
      <c r="D1" s="32"/>
      <c r="E1" s="32"/>
      <c r="F1" s="32"/>
      <c r="G1" s="32"/>
    </row>
    <row r="2" spans="1:7" ht="23.25">
      <c r="A2" s="32" t="s">
        <v>71</v>
      </c>
      <c r="B2" s="32"/>
      <c r="C2" s="32"/>
      <c r="D2" s="32"/>
      <c r="E2" s="32"/>
      <c r="F2" s="32"/>
      <c r="G2" s="32"/>
    </row>
    <row r="3" spans="1:7" ht="23.25">
      <c r="A3" s="40" t="s">
        <v>39</v>
      </c>
      <c r="B3" s="40"/>
      <c r="C3" s="40"/>
      <c r="D3" s="40"/>
      <c r="E3" s="40"/>
      <c r="F3" s="40"/>
      <c r="G3" s="40"/>
    </row>
    <row r="4" spans="1:7" ht="35.25" customHeight="1">
      <c r="A4" s="48" t="s">
        <v>10</v>
      </c>
      <c r="B4" s="33" t="s">
        <v>70</v>
      </c>
      <c r="C4" s="44" t="s">
        <v>72</v>
      </c>
      <c r="D4" s="45"/>
      <c r="E4" s="45"/>
      <c r="F4" s="46"/>
      <c r="G4" s="33" t="s">
        <v>16</v>
      </c>
    </row>
    <row r="5" spans="1:7" ht="46.5" customHeight="1">
      <c r="A5" s="48"/>
      <c r="B5" s="47"/>
      <c r="C5" s="28">
        <v>24289</v>
      </c>
      <c r="D5" s="28">
        <v>24320</v>
      </c>
      <c r="E5" s="28">
        <v>24351</v>
      </c>
      <c r="F5" s="26" t="s">
        <v>73</v>
      </c>
      <c r="G5" s="47"/>
    </row>
    <row r="6" spans="1:7" ht="42">
      <c r="A6" s="48"/>
      <c r="B6" s="27" t="s">
        <v>74</v>
      </c>
      <c r="C6" s="27" t="s">
        <v>75</v>
      </c>
      <c r="D6" s="27" t="s">
        <v>76</v>
      </c>
      <c r="E6" s="27" t="s">
        <v>77</v>
      </c>
      <c r="F6" s="27" t="s">
        <v>78</v>
      </c>
      <c r="G6" s="27" t="s">
        <v>79</v>
      </c>
    </row>
    <row r="7" spans="1:7" ht="21">
      <c r="A7" s="16" t="s">
        <v>14</v>
      </c>
      <c r="B7" s="15">
        <f t="shared" ref="B7:G7" si="0">B8+B10</f>
        <v>0</v>
      </c>
      <c r="C7" s="15">
        <f t="shared" si="0"/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</row>
    <row r="8" spans="1:7" ht="21">
      <c r="A8" s="13" t="s">
        <v>4</v>
      </c>
      <c r="B8" s="14">
        <f>SUM(B9)</f>
        <v>0</v>
      </c>
      <c r="C8" s="14">
        <f>C9</f>
        <v>0</v>
      </c>
      <c r="D8" s="14">
        <f>D9</f>
        <v>0</v>
      </c>
      <c r="E8" s="14">
        <f t="shared" ref="E8:G8" si="1">E9</f>
        <v>0</v>
      </c>
      <c r="F8" s="14">
        <f t="shared" si="1"/>
        <v>0</v>
      </c>
      <c r="G8" s="14">
        <f t="shared" si="1"/>
        <v>0</v>
      </c>
    </row>
    <row r="9" spans="1:7" ht="21">
      <c r="A9" s="8" t="s">
        <v>5</v>
      </c>
      <c r="B9" s="9"/>
      <c r="C9" s="9"/>
      <c r="D9" s="9"/>
      <c r="E9" s="9"/>
      <c r="F9" s="9">
        <f>SUM(C9:E9)</f>
        <v>0</v>
      </c>
      <c r="G9" s="7">
        <f>B9+F9</f>
        <v>0</v>
      </c>
    </row>
    <row r="10" spans="1:7" ht="21">
      <c r="A10" s="13" t="s">
        <v>6</v>
      </c>
      <c r="B10" s="14">
        <f>B11+B15</f>
        <v>0</v>
      </c>
      <c r="C10" s="14">
        <f t="shared" ref="C10:G10" si="2">C11+C15</f>
        <v>0</v>
      </c>
      <c r="D10" s="14">
        <f t="shared" si="2"/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</row>
    <row r="11" spans="1:7" ht="21">
      <c r="A11" s="12" t="s">
        <v>9</v>
      </c>
      <c r="B11" s="11">
        <f>SUM(B12:B14)</f>
        <v>0</v>
      </c>
      <c r="C11" s="11">
        <f>SUM(C12:C14)</f>
        <v>0</v>
      </c>
      <c r="D11" s="11">
        <f>SUM(D12:D14)</f>
        <v>0</v>
      </c>
      <c r="E11" s="11">
        <f t="shared" ref="E11:F11" si="3">SUM(E12:E14)</f>
        <v>0</v>
      </c>
      <c r="F11" s="11">
        <f t="shared" si="3"/>
        <v>0</v>
      </c>
      <c r="G11" s="11">
        <f>SUM(G12:G14)</f>
        <v>0</v>
      </c>
    </row>
    <row r="12" spans="1:7" ht="21">
      <c r="A12" s="10" t="s">
        <v>7</v>
      </c>
      <c r="B12" s="9"/>
      <c r="C12" s="9"/>
      <c r="D12" s="9"/>
      <c r="E12" s="9"/>
      <c r="F12" s="9">
        <f>SUM(C12:E12)</f>
        <v>0</v>
      </c>
      <c r="G12" s="7">
        <f>B12+F12</f>
        <v>0</v>
      </c>
    </row>
    <row r="13" spans="1:7" ht="21">
      <c r="A13" s="10" t="s">
        <v>8</v>
      </c>
      <c r="B13" s="9"/>
      <c r="C13" s="9"/>
      <c r="D13" s="9"/>
      <c r="E13" s="9"/>
      <c r="F13" s="9">
        <f t="shared" ref="F13:F14" si="4">SUM(C13:E13)</f>
        <v>0</v>
      </c>
      <c r="G13" s="7">
        <f t="shared" ref="G13:G14" si="5">B13+F13</f>
        <v>0</v>
      </c>
    </row>
    <row r="14" spans="1:7" ht="21">
      <c r="A14" s="10" t="s">
        <v>17</v>
      </c>
      <c r="B14" s="9"/>
      <c r="C14" s="9"/>
      <c r="D14" s="9"/>
      <c r="E14" s="9"/>
      <c r="F14" s="9">
        <f t="shared" si="4"/>
        <v>0</v>
      </c>
      <c r="G14" s="7">
        <f t="shared" si="5"/>
        <v>0</v>
      </c>
    </row>
    <row r="15" spans="1:7" ht="21">
      <c r="A15" s="12" t="s">
        <v>11</v>
      </c>
      <c r="B15" s="11">
        <f>SUM(B16:B17)</f>
        <v>0</v>
      </c>
      <c r="C15" s="11">
        <f>SUM(C16:C17)</f>
        <v>0</v>
      </c>
      <c r="D15" s="11">
        <f t="shared" ref="D15:G15" si="6">SUM(D16:D17)</f>
        <v>0</v>
      </c>
      <c r="E15" s="11">
        <f t="shared" si="6"/>
        <v>0</v>
      </c>
      <c r="F15" s="11">
        <f t="shared" si="6"/>
        <v>0</v>
      </c>
      <c r="G15" s="11">
        <f t="shared" si="6"/>
        <v>0</v>
      </c>
    </row>
    <row r="16" spans="1:7" ht="21">
      <c r="A16" s="10" t="s">
        <v>13</v>
      </c>
      <c r="B16" s="9"/>
      <c r="C16" s="9"/>
      <c r="D16" s="9"/>
      <c r="E16" s="9"/>
      <c r="F16" s="9">
        <f>SUM(C16:E16)</f>
        <v>0</v>
      </c>
      <c r="G16" s="7">
        <f>B16+F16</f>
        <v>0</v>
      </c>
    </row>
    <row r="17" spans="1:7" ht="21">
      <c r="A17" s="10" t="s">
        <v>12</v>
      </c>
      <c r="B17" s="9"/>
      <c r="C17" s="9"/>
      <c r="D17" s="9"/>
      <c r="E17" s="9"/>
      <c r="F17" s="9">
        <f>SUM(C17:E17)</f>
        <v>0</v>
      </c>
      <c r="G17" s="7">
        <f>B17+F17</f>
        <v>0</v>
      </c>
    </row>
  </sheetData>
  <mergeCells count="7">
    <mergeCell ref="C4:F4"/>
    <mergeCell ref="A1:G1"/>
    <mergeCell ref="A3:G3"/>
    <mergeCell ref="B4:B5"/>
    <mergeCell ref="G4:G5"/>
    <mergeCell ref="A2:G2"/>
    <mergeCell ref="A4:A6"/>
  </mergeCells>
  <pageMargins left="0.59055118110236227" right="0.39370078740157483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7D68-22DC-4E58-9BB1-3A41BA5B9120}">
  <dimension ref="A1"/>
  <sheetViews>
    <sheetView workbookViewId="0">
      <selection activeCell="K28" sqref="K28:K29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88393-8D74-4E66-91E9-0FF4663FDF28}">
  <dimension ref="A1:H38"/>
  <sheetViews>
    <sheetView topLeftCell="A4" workbookViewId="0">
      <selection activeCell="B16" sqref="B16"/>
    </sheetView>
  </sheetViews>
  <sheetFormatPr defaultRowHeight="15"/>
  <cols>
    <col min="1" max="1" width="48.7109375" customWidth="1"/>
    <col min="2" max="2" width="39.7109375" customWidth="1"/>
    <col min="3" max="3" width="25.42578125" hidden="1" customWidth="1"/>
    <col min="4" max="4" width="19.28515625" customWidth="1"/>
    <col min="5" max="5" width="19.85546875" customWidth="1"/>
    <col min="6" max="6" width="20.5703125" customWidth="1"/>
    <col min="8" max="8" width="23" customWidth="1"/>
  </cols>
  <sheetData>
    <row r="1" spans="1:8" ht="23.25">
      <c r="B1" s="32" t="s">
        <v>15</v>
      </c>
      <c r="C1" s="32"/>
      <c r="D1" s="32"/>
      <c r="E1" s="32"/>
      <c r="F1" s="32"/>
    </row>
    <row r="2" spans="1:8" ht="23.25">
      <c r="B2" s="40" t="s">
        <v>39</v>
      </c>
      <c r="C2" s="40"/>
      <c r="D2" s="40"/>
      <c r="E2" s="40"/>
      <c r="F2" s="40"/>
    </row>
    <row r="3" spans="1:8" ht="21">
      <c r="A3" s="37" t="s">
        <v>18</v>
      </c>
      <c r="B3" s="29" t="s">
        <v>10</v>
      </c>
      <c r="C3" s="41"/>
      <c r="D3" s="42"/>
      <c r="E3" s="42"/>
      <c r="F3" s="43"/>
    </row>
    <row r="4" spans="1:8" ht="21">
      <c r="A4" s="38"/>
      <c r="B4" s="29"/>
      <c r="C4" s="1">
        <v>318460</v>
      </c>
      <c r="D4" s="33" t="s">
        <v>1</v>
      </c>
      <c r="E4" s="35" t="s">
        <v>2</v>
      </c>
      <c r="F4" s="33" t="s">
        <v>16</v>
      </c>
    </row>
    <row r="5" spans="1:8" ht="56.25">
      <c r="A5" s="39"/>
      <c r="B5" s="29"/>
      <c r="C5" s="2" t="s">
        <v>3</v>
      </c>
      <c r="D5" s="34"/>
      <c r="E5" s="36"/>
      <c r="F5" s="34"/>
      <c r="H5" t="s">
        <v>69</v>
      </c>
    </row>
    <row r="6" spans="1:8" ht="21">
      <c r="A6" s="22" t="s">
        <v>14</v>
      </c>
      <c r="B6" s="16" t="s">
        <v>14</v>
      </c>
      <c r="C6" s="15">
        <f t="shared" ref="C6" si="0">C7+C9</f>
        <v>0</v>
      </c>
      <c r="D6" s="15">
        <f>D17+D28</f>
        <v>23433970.200000003</v>
      </c>
      <c r="E6" s="15">
        <f t="shared" ref="E6:F6" si="1">E17+E28</f>
        <v>78585955.400000006</v>
      </c>
      <c r="F6" s="15">
        <f t="shared" si="1"/>
        <v>186960450.91000003</v>
      </c>
      <c r="H6" s="19">
        <f>+D6+E6</f>
        <v>102019925.60000001</v>
      </c>
    </row>
    <row r="7" spans="1:8" ht="21">
      <c r="B7" s="13" t="s">
        <v>4</v>
      </c>
      <c r="C7" s="14">
        <f t="shared" ref="C7" si="2">SUM(C8)</f>
        <v>0</v>
      </c>
      <c r="D7" s="25">
        <f t="shared" ref="D7:F7" si="3">D18+D29</f>
        <v>18312049.550000001</v>
      </c>
      <c r="E7" s="25">
        <f t="shared" si="3"/>
        <v>56473871.939999998</v>
      </c>
      <c r="F7" s="25">
        <f t="shared" si="3"/>
        <v>145491114.78999999</v>
      </c>
      <c r="H7" s="19">
        <f t="shared" ref="H7:H16" si="4">+D7+E7</f>
        <v>74785921.489999995</v>
      </c>
    </row>
    <row r="8" spans="1:8" ht="21">
      <c r="B8" s="8" t="s">
        <v>5</v>
      </c>
      <c r="C8" s="9"/>
      <c r="D8" s="24">
        <f t="shared" ref="D8:F8" si="5">D19+D30</f>
        <v>18312049.550000001</v>
      </c>
      <c r="E8" s="24">
        <f t="shared" si="5"/>
        <v>56473871.939999998</v>
      </c>
      <c r="F8" s="24">
        <f t="shared" si="5"/>
        <v>145491114.78999999</v>
      </c>
      <c r="H8" s="19">
        <f t="shared" si="4"/>
        <v>74785921.489999995</v>
      </c>
    </row>
    <row r="9" spans="1:8" ht="21">
      <c r="B9" s="13" t="s">
        <v>6</v>
      </c>
      <c r="C9" s="14">
        <f t="shared" ref="C9" si="6">C10+C14</f>
        <v>0</v>
      </c>
      <c r="D9" s="25">
        <f t="shared" ref="D9:F9" si="7">D20+D31</f>
        <v>5121920.6500000004</v>
      </c>
      <c r="E9" s="25">
        <f t="shared" si="7"/>
        <v>22112083.460000001</v>
      </c>
      <c r="F9" s="25">
        <f t="shared" si="7"/>
        <v>41469336.119999997</v>
      </c>
      <c r="H9" s="19">
        <f t="shared" si="4"/>
        <v>27234004.109999999</v>
      </c>
    </row>
    <row r="10" spans="1:8" ht="21">
      <c r="B10" s="12" t="s">
        <v>9</v>
      </c>
      <c r="C10" s="11">
        <f t="shared" ref="C10" si="8">SUM(C11:C13)</f>
        <v>0</v>
      </c>
      <c r="D10" s="12">
        <f t="shared" ref="D10:F10" si="9">D21+D32</f>
        <v>4963552.6500000004</v>
      </c>
      <c r="E10" s="12">
        <f t="shared" si="9"/>
        <v>20500901.379999999</v>
      </c>
      <c r="F10" s="12">
        <f t="shared" si="9"/>
        <v>37228110.200000003</v>
      </c>
      <c r="H10" s="19">
        <f t="shared" si="4"/>
        <v>25464454.030000001</v>
      </c>
    </row>
    <row r="11" spans="1:8" ht="21">
      <c r="B11" s="10" t="s">
        <v>7</v>
      </c>
      <c r="C11" s="9"/>
      <c r="D11" s="24">
        <f t="shared" ref="D11:F11" si="10">D22+D33</f>
        <v>742264.52</v>
      </c>
      <c r="E11" s="24">
        <f t="shared" si="10"/>
        <v>2748866.5</v>
      </c>
      <c r="F11" s="24">
        <f t="shared" si="10"/>
        <v>4684440.6899999995</v>
      </c>
      <c r="H11" s="19">
        <f t="shared" si="4"/>
        <v>3491131.02</v>
      </c>
    </row>
    <row r="12" spans="1:8" ht="21">
      <c r="B12" s="10" t="s">
        <v>8</v>
      </c>
      <c r="C12" s="9"/>
      <c r="D12" s="24">
        <f t="shared" ref="D12:F12" si="11">D23+D34</f>
        <v>1300000</v>
      </c>
      <c r="E12" s="24">
        <f t="shared" si="11"/>
        <v>6000000</v>
      </c>
      <c r="F12" s="24">
        <f t="shared" si="11"/>
        <v>10047346.5</v>
      </c>
      <c r="H12" s="19">
        <f t="shared" si="4"/>
        <v>7300000</v>
      </c>
    </row>
    <row r="13" spans="1:8" ht="21">
      <c r="B13" s="10" t="s">
        <v>17</v>
      </c>
      <c r="C13" s="9"/>
      <c r="D13" s="24">
        <f t="shared" ref="D13:F13" si="12">D24+D35</f>
        <v>2921288.13</v>
      </c>
      <c r="E13" s="24">
        <f t="shared" si="12"/>
        <v>11752034.879999999</v>
      </c>
      <c r="F13" s="24">
        <f t="shared" si="12"/>
        <v>22496323.009999998</v>
      </c>
      <c r="H13" s="19">
        <f t="shared" si="4"/>
        <v>14673323.009999998</v>
      </c>
    </row>
    <row r="14" spans="1:8" ht="21">
      <c r="B14" s="12" t="s">
        <v>11</v>
      </c>
      <c r="C14" s="11">
        <f t="shared" ref="C14" si="13">SUM(C15:C16)</f>
        <v>0</v>
      </c>
      <c r="D14" s="12">
        <f t="shared" ref="D14:F14" si="14">D25+D36</f>
        <v>158368</v>
      </c>
      <c r="E14" s="12">
        <f t="shared" si="14"/>
        <v>1611182.0800000001</v>
      </c>
      <c r="F14" s="12">
        <f t="shared" si="14"/>
        <v>3858016.25</v>
      </c>
      <c r="H14" s="19">
        <f t="shared" si="4"/>
        <v>1769550.08</v>
      </c>
    </row>
    <row r="15" spans="1:8" ht="21">
      <c r="B15" s="10" t="s">
        <v>13</v>
      </c>
      <c r="C15" s="9"/>
      <c r="D15" s="24">
        <f t="shared" ref="D15:F15" si="15">D26+D37</f>
        <v>158368</v>
      </c>
      <c r="E15" s="24">
        <f t="shared" si="15"/>
        <v>1557752</v>
      </c>
      <c r="F15" s="24">
        <f t="shared" si="15"/>
        <v>3684925.95</v>
      </c>
      <c r="H15" s="19">
        <f t="shared" si="4"/>
        <v>1716120</v>
      </c>
    </row>
    <row r="16" spans="1:8" ht="21">
      <c r="A16" s="23"/>
      <c r="B16" s="10" t="s">
        <v>12</v>
      </c>
      <c r="C16" s="9"/>
      <c r="D16" s="24">
        <f t="shared" ref="D16:F16" si="16">D27+D38</f>
        <v>0</v>
      </c>
      <c r="E16" s="24">
        <f t="shared" si="16"/>
        <v>53430.080000000002</v>
      </c>
      <c r="F16" s="24">
        <f t="shared" si="16"/>
        <v>173090.3</v>
      </c>
      <c r="H16" s="19">
        <f t="shared" si="4"/>
        <v>53430.080000000002</v>
      </c>
    </row>
    <row r="17" spans="1:6" ht="21">
      <c r="A17" s="22" t="s">
        <v>67</v>
      </c>
      <c r="B17" s="16" t="s">
        <v>14</v>
      </c>
      <c r="C17" s="15">
        <f t="shared" ref="C17" si="17">C18+C20</f>
        <v>0</v>
      </c>
      <c r="D17" s="15">
        <v>11641068.25</v>
      </c>
      <c r="E17" s="15">
        <v>38608413.369999997</v>
      </c>
      <c r="F17" s="15">
        <v>50249481.620000005</v>
      </c>
    </row>
    <row r="18" spans="1:6" ht="21">
      <c r="B18" s="13" t="s">
        <v>4</v>
      </c>
      <c r="C18" s="14">
        <f t="shared" ref="C18" si="18">SUM(C19)</f>
        <v>0</v>
      </c>
      <c r="D18" s="14">
        <v>9121129.5500000007</v>
      </c>
      <c r="E18" s="14">
        <v>27921170</v>
      </c>
      <c r="F18" s="14">
        <v>37042299.549999997</v>
      </c>
    </row>
    <row r="19" spans="1:6" ht="21">
      <c r="B19" s="8" t="s">
        <v>5</v>
      </c>
      <c r="C19" s="9"/>
      <c r="D19" s="9">
        <v>9121129.5500000007</v>
      </c>
      <c r="E19" s="7">
        <v>27921170</v>
      </c>
      <c r="F19" s="7">
        <v>37042299.549999997</v>
      </c>
    </row>
    <row r="20" spans="1:6" ht="21">
      <c r="B20" s="13" t="s">
        <v>6</v>
      </c>
      <c r="C20" s="14">
        <f t="shared" ref="C20" si="19">C21+C25</f>
        <v>0</v>
      </c>
      <c r="D20" s="14">
        <v>2519938.7000000002</v>
      </c>
      <c r="E20" s="14">
        <v>10687243.370000001</v>
      </c>
      <c r="F20" s="14">
        <v>13207182.07</v>
      </c>
    </row>
    <row r="21" spans="1:6" ht="21">
      <c r="B21" s="12" t="s">
        <v>9</v>
      </c>
      <c r="C21" s="11">
        <f t="shared" ref="C21" si="20">SUM(C22:C24)</f>
        <v>0</v>
      </c>
      <c r="D21" s="11">
        <v>2426038.7000000002</v>
      </c>
      <c r="E21" s="11">
        <v>9829433.2899999991</v>
      </c>
      <c r="F21" s="11">
        <v>12255471.99</v>
      </c>
    </row>
    <row r="22" spans="1:6" ht="21">
      <c r="B22" s="10" t="s">
        <v>7</v>
      </c>
      <c r="C22" s="9"/>
      <c r="D22" s="9">
        <v>582200</v>
      </c>
      <c r="E22" s="7">
        <v>2033100</v>
      </c>
      <c r="F22" s="7">
        <v>2615300</v>
      </c>
    </row>
    <row r="23" spans="1:6" ht="21">
      <c r="B23" s="10" t="s">
        <v>8</v>
      </c>
      <c r="C23" s="9"/>
      <c r="D23" s="9">
        <v>775000</v>
      </c>
      <c r="E23" s="7">
        <v>3510000</v>
      </c>
      <c r="F23" s="7">
        <v>4285000</v>
      </c>
    </row>
    <row r="24" spans="1:6" ht="21">
      <c r="B24" s="10" t="s">
        <v>17</v>
      </c>
      <c r="C24" s="9"/>
      <c r="D24" s="9">
        <v>1068838.7</v>
      </c>
      <c r="E24" s="7">
        <v>4286333.29</v>
      </c>
      <c r="F24" s="7">
        <v>5355171.99</v>
      </c>
    </row>
    <row r="25" spans="1:6" ht="21">
      <c r="B25" s="12" t="s">
        <v>11</v>
      </c>
      <c r="C25" s="11">
        <f t="shared" ref="C25" si="21">SUM(C26:C27)</f>
        <v>0</v>
      </c>
      <c r="D25" s="11">
        <v>93900</v>
      </c>
      <c r="E25" s="11">
        <v>857810.08</v>
      </c>
      <c r="F25" s="11">
        <v>951710.08</v>
      </c>
    </row>
    <row r="26" spans="1:6" ht="21">
      <c r="B26" s="10" t="s">
        <v>13</v>
      </c>
      <c r="C26" s="9"/>
      <c r="D26" s="9">
        <v>93900</v>
      </c>
      <c r="E26" s="9">
        <v>804380</v>
      </c>
      <c r="F26" s="7">
        <v>898280</v>
      </c>
    </row>
    <row r="27" spans="1:6" ht="21">
      <c r="A27" s="23"/>
      <c r="B27" s="10" t="s">
        <v>12</v>
      </c>
      <c r="C27" s="9"/>
      <c r="D27" s="9">
        <v>0</v>
      </c>
      <c r="E27" s="9">
        <v>53430.080000000002</v>
      </c>
      <c r="F27" s="7">
        <v>53430.080000000002</v>
      </c>
    </row>
    <row r="28" spans="1:6" ht="21">
      <c r="A28" s="22" t="s">
        <v>68</v>
      </c>
      <c r="B28" s="16" t="s">
        <v>14</v>
      </c>
      <c r="C28" s="15">
        <f t="shared" ref="C28" si="22">C29+C31</f>
        <v>0</v>
      </c>
      <c r="D28" s="15">
        <v>11792901.950000001</v>
      </c>
      <c r="E28" s="15">
        <v>39977542.030000001</v>
      </c>
      <c r="F28" s="15">
        <v>136710969.29000002</v>
      </c>
    </row>
    <row r="29" spans="1:6" ht="21">
      <c r="B29" s="13" t="s">
        <v>4</v>
      </c>
      <c r="C29" s="14">
        <f t="shared" ref="C29" si="23">SUM(C30)</f>
        <v>0</v>
      </c>
      <c r="D29" s="14">
        <v>9190920</v>
      </c>
      <c r="E29" s="14">
        <v>28552701.940000001</v>
      </c>
      <c r="F29" s="14">
        <v>108448815.23999999</v>
      </c>
    </row>
    <row r="30" spans="1:6" ht="21">
      <c r="B30" s="8" t="s">
        <v>5</v>
      </c>
      <c r="C30" s="9"/>
      <c r="D30" s="9">
        <v>9190920</v>
      </c>
      <c r="E30" s="7">
        <v>28552701.940000001</v>
      </c>
      <c r="F30" s="7">
        <v>108448815.23999999</v>
      </c>
    </row>
    <row r="31" spans="1:6" ht="21">
      <c r="B31" s="13" t="s">
        <v>6</v>
      </c>
      <c r="C31" s="14">
        <f t="shared" ref="C31" si="24">C32+C36</f>
        <v>0</v>
      </c>
      <c r="D31" s="14">
        <v>2601981.9500000002</v>
      </c>
      <c r="E31" s="14">
        <v>11424840.09</v>
      </c>
      <c r="F31" s="14">
        <v>28262154.049999997</v>
      </c>
    </row>
    <row r="32" spans="1:6" ht="21">
      <c r="B32" s="12" t="s">
        <v>9</v>
      </c>
      <c r="C32" s="11">
        <f t="shared" ref="C32" si="25">SUM(C33:C35)</f>
        <v>0</v>
      </c>
      <c r="D32" s="11">
        <v>2537513.9500000002</v>
      </c>
      <c r="E32" s="11">
        <v>10671468.09</v>
      </c>
      <c r="F32" s="11">
        <v>24972638.210000001</v>
      </c>
    </row>
    <row r="33" spans="1:6" ht="21">
      <c r="B33" s="10" t="s">
        <v>7</v>
      </c>
      <c r="C33" s="9"/>
      <c r="D33" s="9">
        <v>160064.51999999999</v>
      </c>
      <c r="E33" s="7">
        <v>715766.5</v>
      </c>
      <c r="F33" s="7">
        <v>2069140.69</v>
      </c>
    </row>
    <row r="34" spans="1:6" ht="21">
      <c r="B34" s="10" t="s">
        <v>8</v>
      </c>
      <c r="C34" s="9"/>
      <c r="D34" s="9">
        <v>525000</v>
      </c>
      <c r="E34" s="7">
        <v>2490000</v>
      </c>
      <c r="F34" s="7">
        <v>5762346.5</v>
      </c>
    </row>
    <row r="35" spans="1:6" ht="21">
      <c r="B35" s="10" t="s">
        <v>17</v>
      </c>
      <c r="C35" s="9"/>
      <c r="D35" s="9">
        <v>1852449.43</v>
      </c>
      <c r="E35" s="7">
        <v>7465701.5899999999</v>
      </c>
      <c r="F35" s="7">
        <v>17141151.02</v>
      </c>
    </row>
    <row r="36" spans="1:6" ht="21">
      <c r="B36" s="12" t="s">
        <v>11</v>
      </c>
      <c r="C36" s="11">
        <f t="shared" ref="C36" si="26">SUM(C37:C38)</f>
        <v>0</v>
      </c>
      <c r="D36" s="11">
        <v>64468</v>
      </c>
      <c r="E36" s="11">
        <v>753372</v>
      </c>
      <c r="F36" s="11">
        <v>2906306.17</v>
      </c>
    </row>
    <row r="37" spans="1:6" ht="21">
      <c r="B37" s="10" t="s">
        <v>13</v>
      </c>
      <c r="C37" s="9"/>
      <c r="D37" s="9">
        <v>64468</v>
      </c>
      <c r="E37" s="9">
        <v>753372</v>
      </c>
      <c r="F37" s="7">
        <v>2786645.95</v>
      </c>
    </row>
    <row r="38" spans="1:6" ht="21">
      <c r="A38" s="23"/>
      <c r="B38" s="10" t="s">
        <v>12</v>
      </c>
      <c r="C38" s="9"/>
      <c r="D38" s="9">
        <v>0</v>
      </c>
      <c r="E38" s="9">
        <v>0</v>
      </c>
      <c r="F38" s="7">
        <v>119660.22</v>
      </c>
    </row>
  </sheetData>
  <mergeCells count="8">
    <mergeCell ref="B1:F1"/>
    <mergeCell ref="B2:F2"/>
    <mergeCell ref="A3:A5"/>
    <mergeCell ref="B3:B5"/>
    <mergeCell ref="C3:F3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ส่วนภูมภาค</vt:lpstr>
      <vt:lpstr>ส่วนกลาง</vt:lpstr>
      <vt:lpstr>Sheet3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2023-05-31T10:00:31Z</cp:lastPrinted>
  <dcterms:created xsi:type="dcterms:W3CDTF">2022-06-10T04:18:39Z</dcterms:created>
  <dcterms:modified xsi:type="dcterms:W3CDTF">2023-06-01T07:06:22Z</dcterms:modified>
</cp:coreProperties>
</file>